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49/"/>
    </mc:Choice>
  </mc:AlternateContent>
  <xr:revisionPtr revIDLastSave="11" documentId="13_ncr:1_{5563C690-FD4B-4D14-AFDD-4C5C71C1C0FF}" xr6:coauthVersionLast="47" xr6:coauthVersionMax="47" xr10:uidLastSave="{13E643BA-7F83-45EE-8EFC-250CFBCE6D7B}"/>
  <bookViews>
    <workbookView xWindow="28680" yWindow="-120" windowWidth="29040" windowHeight="15720" xr2:uid="{A47385BA-1EBC-4FC5-BCC5-539E702F977B}"/>
  </bookViews>
  <sheets>
    <sheet name="rok 2024" sheetId="3" r:id="rId1"/>
    <sheet name="datové rozhraní" sheetId="4" r:id="rId2"/>
  </sheets>
  <definedNames>
    <definedName name="_xlnm._FilterDatabase" localSheetId="0" hidden="1">'rok 2024'!$A$21:$CB$204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3" l="1"/>
  <c r="Z204" i="3"/>
  <c r="Z203" i="3"/>
  <c r="Z202" i="3"/>
  <c r="Z201" i="3"/>
  <c r="Z200" i="3"/>
  <c r="Z199" i="3"/>
  <c r="Z198" i="3"/>
  <c r="Z197" i="3"/>
  <c r="Z196" i="3"/>
  <c r="Z195" i="3"/>
  <c r="Z194" i="3"/>
  <c r="Z193" i="3"/>
  <c r="Z192" i="3"/>
  <c r="Z191" i="3"/>
  <c r="Z190" i="3"/>
  <c r="Z189" i="3"/>
  <c r="Z188" i="3"/>
  <c r="Z187" i="3"/>
  <c r="Z186" i="3"/>
  <c r="Z185" i="3"/>
  <c r="Z184" i="3"/>
  <c r="Z183" i="3"/>
  <c r="Z182" i="3"/>
  <c r="Z181" i="3"/>
  <c r="Z180" i="3"/>
  <c r="Z179" i="3"/>
  <c r="Z178" i="3"/>
  <c r="Z177" i="3"/>
  <c r="Z176" i="3"/>
  <c r="Z175" i="3"/>
  <c r="Z174" i="3"/>
  <c r="Z173" i="3"/>
  <c r="Z172" i="3"/>
  <c r="Z171" i="3"/>
  <c r="Z170" i="3"/>
  <c r="Z169" i="3"/>
  <c r="Z168" i="3"/>
  <c r="Z167" i="3"/>
  <c r="Z166" i="3"/>
  <c r="Z165" i="3"/>
  <c r="Z164" i="3"/>
  <c r="Z163" i="3"/>
  <c r="Z162" i="3"/>
  <c r="Z161" i="3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S202" i="3"/>
  <c r="S201" i="3"/>
  <c r="S200" i="3"/>
  <c r="S199" i="3"/>
  <c r="S198" i="3"/>
  <c r="S197" i="3"/>
  <c r="S196" i="3"/>
  <c r="S195" i="3"/>
  <c r="S194" i="3"/>
  <c r="S193" i="3"/>
  <c r="S192" i="3"/>
  <c r="S191" i="3"/>
  <c r="S190" i="3"/>
  <c r="S189" i="3"/>
  <c r="S188" i="3"/>
  <c r="S187" i="3"/>
  <c r="S186" i="3"/>
  <c r="S185" i="3"/>
  <c r="S184" i="3"/>
  <c r="S183" i="3"/>
  <c r="S181" i="3"/>
  <c r="S180" i="3"/>
  <c r="S179" i="3"/>
  <c r="S178" i="3"/>
  <c r="S177" i="3"/>
  <c r="S176" i="3"/>
  <c r="S175" i="3"/>
  <c r="S174" i="3"/>
  <c r="S172" i="3"/>
  <c r="S171" i="3"/>
  <c r="S170" i="3"/>
  <c r="S169" i="3"/>
  <c r="S168" i="3"/>
  <c r="S167" i="3"/>
  <c r="S166" i="3"/>
  <c r="S165" i="3"/>
  <c r="S164" i="3"/>
  <c r="S162" i="3"/>
  <c r="S161" i="3"/>
  <c r="S160" i="3"/>
  <c r="S159" i="3"/>
  <c r="S158" i="3"/>
  <c r="S157" i="3"/>
  <c r="S156" i="3"/>
  <c r="S155" i="3"/>
  <c r="S154" i="3"/>
  <c r="S153" i="3"/>
  <c r="S152" i="3"/>
  <c r="S151" i="3"/>
  <c r="S150" i="3"/>
  <c r="S149" i="3"/>
  <c r="S148" i="3"/>
  <c r="S147" i="3"/>
  <c r="S146" i="3"/>
  <c r="S145" i="3"/>
  <c r="S144" i="3"/>
  <c r="S143" i="3"/>
  <c r="S142" i="3"/>
  <c r="S140" i="3"/>
  <c r="S139" i="3"/>
  <c r="S138" i="3"/>
  <c r="S137" i="3"/>
  <c r="S136" i="3"/>
  <c r="S135" i="3"/>
  <c r="S134" i="3"/>
  <c r="S133" i="3"/>
  <c r="S131" i="3"/>
  <c r="S130" i="3"/>
  <c r="S129" i="3"/>
  <c r="S128" i="3"/>
  <c r="S127" i="3"/>
  <c r="S125" i="3"/>
  <c r="S124" i="3"/>
  <c r="S123" i="3"/>
  <c r="S122" i="3"/>
  <c r="S121" i="3"/>
  <c r="S120" i="3"/>
  <c r="S119" i="3"/>
  <c r="S118" i="3"/>
  <c r="S117" i="3"/>
  <c r="S116" i="3"/>
  <c r="S115" i="3"/>
  <c r="S113" i="3"/>
  <c r="S112" i="3"/>
  <c r="S111" i="3"/>
  <c r="S110" i="3"/>
  <c r="S109" i="3"/>
  <c r="S108" i="3"/>
  <c r="S107" i="3"/>
  <c r="S106" i="3"/>
  <c r="S105" i="3"/>
  <c r="S103" i="3"/>
  <c r="S102" i="3"/>
  <c r="S101" i="3"/>
  <c r="S100" i="3"/>
  <c r="S99" i="3"/>
  <c r="S98" i="3"/>
  <c r="S97" i="3"/>
  <c r="S96" i="3"/>
  <c r="S95" i="3"/>
  <c r="S94" i="3"/>
  <c r="S93" i="3"/>
  <c r="S92" i="3"/>
  <c r="S90" i="3"/>
  <c r="S89" i="3"/>
  <c r="S88" i="3"/>
  <c r="S87" i="3"/>
  <c r="S85" i="3"/>
  <c r="S84" i="3"/>
  <c r="S83" i="3"/>
  <c r="S82" i="3"/>
  <c r="S81" i="3"/>
  <c r="S80" i="3"/>
  <c r="S79" i="3"/>
  <c r="S78" i="3"/>
  <c r="S77" i="3"/>
  <c r="S75" i="3"/>
  <c r="S74" i="3"/>
  <c r="S73" i="3"/>
  <c r="S72" i="3"/>
  <c r="S71" i="3"/>
  <c r="S70" i="3"/>
  <c r="S69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R202" i="3"/>
  <c r="Q202" i="3"/>
  <c r="P202" i="3"/>
  <c r="O202" i="3"/>
  <c r="N202" i="3"/>
  <c r="M202" i="3"/>
  <c r="R201" i="3"/>
  <c r="Q201" i="3"/>
  <c r="P201" i="3"/>
  <c r="O201" i="3"/>
  <c r="N201" i="3"/>
  <c r="M201" i="3"/>
  <c r="R200" i="3"/>
  <c r="Q200" i="3"/>
  <c r="P200" i="3"/>
  <c r="O200" i="3"/>
  <c r="N200" i="3"/>
  <c r="M200" i="3"/>
  <c r="R199" i="3"/>
  <c r="Q199" i="3"/>
  <c r="P199" i="3"/>
  <c r="O199" i="3"/>
  <c r="N199" i="3"/>
  <c r="M199" i="3"/>
  <c r="R198" i="3"/>
  <c r="Q198" i="3"/>
  <c r="P198" i="3"/>
  <c r="O198" i="3"/>
  <c r="N198" i="3"/>
  <c r="M198" i="3"/>
  <c r="R197" i="3"/>
  <c r="Q197" i="3"/>
  <c r="P197" i="3"/>
  <c r="O197" i="3"/>
  <c r="N197" i="3"/>
  <c r="M197" i="3"/>
  <c r="R196" i="3"/>
  <c r="Q196" i="3"/>
  <c r="P196" i="3"/>
  <c r="O196" i="3"/>
  <c r="N196" i="3"/>
  <c r="M196" i="3"/>
  <c r="R195" i="3"/>
  <c r="Q195" i="3"/>
  <c r="P195" i="3"/>
  <c r="O195" i="3"/>
  <c r="N195" i="3"/>
  <c r="M195" i="3"/>
  <c r="R194" i="3"/>
  <c r="Q194" i="3"/>
  <c r="P194" i="3"/>
  <c r="O194" i="3"/>
  <c r="N194" i="3"/>
  <c r="M194" i="3"/>
  <c r="R193" i="3"/>
  <c r="Q193" i="3"/>
  <c r="P193" i="3"/>
  <c r="O193" i="3"/>
  <c r="N193" i="3"/>
  <c r="M193" i="3"/>
  <c r="R192" i="3"/>
  <c r="Q192" i="3"/>
  <c r="P192" i="3"/>
  <c r="O192" i="3"/>
  <c r="N192" i="3"/>
  <c r="M192" i="3"/>
  <c r="R191" i="3"/>
  <c r="Q191" i="3"/>
  <c r="P191" i="3"/>
  <c r="O191" i="3"/>
  <c r="N191" i="3"/>
  <c r="M191" i="3"/>
  <c r="R190" i="3"/>
  <c r="Q190" i="3"/>
  <c r="P190" i="3"/>
  <c r="O190" i="3"/>
  <c r="N190" i="3"/>
  <c r="M190" i="3"/>
  <c r="R189" i="3"/>
  <c r="Q189" i="3"/>
  <c r="P189" i="3"/>
  <c r="O189" i="3"/>
  <c r="N189" i="3"/>
  <c r="M189" i="3"/>
  <c r="R188" i="3"/>
  <c r="Q188" i="3"/>
  <c r="P188" i="3"/>
  <c r="O188" i="3"/>
  <c r="N188" i="3"/>
  <c r="M188" i="3"/>
  <c r="R187" i="3"/>
  <c r="Q187" i="3"/>
  <c r="P187" i="3"/>
  <c r="O187" i="3"/>
  <c r="N187" i="3"/>
  <c r="M187" i="3"/>
  <c r="R186" i="3"/>
  <c r="Q186" i="3"/>
  <c r="P186" i="3"/>
  <c r="O186" i="3"/>
  <c r="N186" i="3"/>
  <c r="M186" i="3"/>
  <c r="R185" i="3"/>
  <c r="Q185" i="3"/>
  <c r="P185" i="3"/>
  <c r="O185" i="3"/>
  <c r="N185" i="3"/>
  <c r="M185" i="3"/>
  <c r="R184" i="3"/>
  <c r="Q184" i="3"/>
  <c r="P184" i="3"/>
  <c r="O184" i="3"/>
  <c r="N184" i="3"/>
  <c r="M184" i="3"/>
  <c r="R183" i="3"/>
  <c r="Q183" i="3"/>
  <c r="P183" i="3"/>
  <c r="O183" i="3"/>
  <c r="N183" i="3"/>
  <c r="M183" i="3"/>
  <c r="R181" i="3"/>
  <c r="Q181" i="3"/>
  <c r="P181" i="3"/>
  <c r="O181" i="3"/>
  <c r="N181" i="3"/>
  <c r="M181" i="3"/>
  <c r="R180" i="3"/>
  <c r="Q180" i="3"/>
  <c r="P180" i="3"/>
  <c r="O180" i="3"/>
  <c r="N180" i="3"/>
  <c r="M180" i="3"/>
  <c r="R179" i="3"/>
  <c r="Q179" i="3"/>
  <c r="P179" i="3"/>
  <c r="O179" i="3"/>
  <c r="N179" i="3"/>
  <c r="M179" i="3"/>
  <c r="R178" i="3"/>
  <c r="Q178" i="3"/>
  <c r="P178" i="3"/>
  <c r="O178" i="3"/>
  <c r="N178" i="3"/>
  <c r="M178" i="3"/>
  <c r="R177" i="3"/>
  <c r="Q177" i="3"/>
  <c r="P177" i="3"/>
  <c r="O177" i="3"/>
  <c r="N177" i="3"/>
  <c r="M177" i="3"/>
  <c r="R176" i="3"/>
  <c r="Q176" i="3"/>
  <c r="P176" i="3"/>
  <c r="O176" i="3"/>
  <c r="N176" i="3"/>
  <c r="M176" i="3"/>
  <c r="R175" i="3"/>
  <c r="Q175" i="3"/>
  <c r="P175" i="3"/>
  <c r="O175" i="3"/>
  <c r="N175" i="3"/>
  <c r="M175" i="3"/>
  <c r="R174" i="3"/>
  <c r="Q174" i="3"/>
  <c r="P174" i="3"/>
  <c r="O174" i="3"/>
  <c r="N174" i="3"/>
  <c r="M174" i="3"/>
  <c r="R172" i="3"/>
  <c r="Q172" i="3"/>
  <c r="P172" i="3"/>
  <c r="O172" i="3"/>
  <c r="N172" i="3"/>
  <c r="M172" i="3"/>
  <c r="R171" i="3"/>
  <c r="Q171" i="3"/>
  <c r="P171" i="3"/>
  <c r="O171" i="3"/>
  <c r="N171" i="3"/>
  <c r="M171" i="3"/>
  <c r="R170" i="3"/>
  <c r="Q170" i="3"/>
  <c r="P170" i="3"/>
  <c r="O170" i="3"/>
  <c r="N170" i="3"/>
  <c r="M170" i="3"/>
  <c r="R169" i="3"/>
  <c r="Q169" i="3"/>
  <c r="P169" i="3"/>
  <c r="O169" i="3"/>
  <c r="N169" i="3"/>
  <c r="M169" i="3"/>
  <c r="R168" i="3"/>
  <c r="Q168" i="3"/>
  <c r="P168" i="3"/>
  <c r="O168" i="3"/>
  <c r="N168" i="3"/>
  <c r="M168" i="3"/>
  <c r="R167" i="3"/>
  <c r="Q167" i="3"/>
  <c r="P167" i="3"/>
  <c r="O167" i="3"/>
  <c r="N167" i="3"/>
  <c r="M167" i="3"/>
  <c r="R166" i="3"/>
  <c r="Q166" i="3"/>
  <c r="P166" i="3"/>
  <c r="O166" i="3"/>
  <c r="N166" i="3"/>
  <c r="M166" i="3"/>
  <c r="R165" i="3"/>
  <c r="Q165" i="3"/>
  <c r="P165" i="3"/>
  <c r="O165" i="3"/>
  <c r="N165" i="3"/>
  <c r="M165" i="3"/>
  <c r="R164" i="3"/>
  <c r="Q164" i="3"/>
  <c r="P164" i="3"/>
  <c r="O164" i="3"/>
  <c r="N164" i="3"/>
  <c r="M164" i="3"/>
  <c r="R162" i="3"/>
  <c r="Q162" i="3"/>
  <c r="P162" i="3"/>
  <c r="O162" i="3"/>
  <c r="N162" i="3"/>
  <c r="M162" i="3"/>
  <c r="R161" i="3"/>
  <c r="Q161" i="3"/>
  <c r="P161" i="3"/>
  <c r="O161" i="3"/>
  <c r="N161" i="3"/>
  <c r="M161" i="3"/>
  <c r="R160" i="3"/>
  <c r="Q160" i="3"/>
  <c r="P160" i="3"/>
  <c r="O160" i="3"/>
  <c r="N160" i="3"/>
  <c r="M160" i="3"/>
  <c r="R159" i="3"/>
  <c r="Q159" i="3"/>
  <c r="P159" i="3"/>
  <c r="O159" i="3"/>
  <c r="N159" i="3"/>
  <c r="M159" i="3"/>
  <c r="R158" i="3"/>
  <c r="Q158" i="3"/>
  <c r="P158" i="3"/>
  <c r="O158" i="3"/>
  <c r="N158" i="3"/>
  <c r="M158" i="3"/>
  <c r="R157" i="3"/>
  <c r="Q157" i="3"/>
  <c r="P157" i="3"/>
  <c r="O157" i="3"/>
  <c r="N157" i="3"/>
  <c r="M157" i="3"/>
  <c r="R156" i="3"/>
  <c r="Q156" i="3"/>
  <c r="P156" i="3"/>
  <c r="O156" i="3"/>
  <c r="N156" i="3"/>
  <c r="M156" i="3"/>
  <c r="R155" i="3"/>
  <c r="Q155" i="3"/>
  <c r="P155" i="3"/>
  <c r="O155" i="3"/>
  <c r="N155" i="3"/>
  <c r="M155" i="3"/>
  <c r="R154" i="3"/>
  <c r="Q154" i="3"/>
  <c r="P154" i="3"/>
  <c r="O154" i="3"/>
  <c r="N154" i="3"/>
  <c r="M154" i="3"/>
  <c r="R153" i="3"/>
  <c r="Q153" i="3"/>
  <c r="P153" i="3"/>
  <c r="O153" i="3"/>
  <c r="N153" i="3"/>
  <c r="M153" i="3"/>
  <c r="R152" i="3"/>
  <c r="Q152" i="3"/>
  <c r="P152" i="3"/>
  <c r="O152" i="3"/>
  <c r="N152" i="3"/>
  <c r="M152" i="3"/>
  <c r="R151" i="3"/>
  <c r="Q151" i="3"/>
  <c r="P151" i="3"/>
  <c r="O151" i="3"/>
  <c r="N151" i="3"/>
  <c r="M151" i="3"/>
  <c r="R150" i="3"/>
  <c r="Q150" i="3"/>
  <c r="P150" i="3"/>
  <c r="O150" i="3"/>
  <c r="N150" i="3"/>
  <c r="M150" i="3"/>
  <c r="R149" i="3"/>
  <c r="Q149" i="3"/>
  <c r="P149" i="3"/>
  <c r="O149" i="3"/>
  <c r="N149" i="3"/>
  <c r="M149" i="3"/>
  <c r="R148" i="3"/>
  <c r="Q148" i="3"/>
  <c r="P148" i="3"/>
  <c r="O148" i="3"/>
  <c r="N148" i="3"/>
  <c r="M148" i="3"/>
  <c r="R147" i="3"/>
  <c r="Q147" i="3"/>
  <c r="P147" i="3"/>
  <c r="O147" i="3"/>
  <c r="N147" i="3"/>
  <c r="M147" i="3"/>
  <c r="R146" i="3"/>
  <c r="Q146" i="3"/>
  <c r="P146" i="3"/>
  <c r="O146" i="3"/>
  <c r="N146" i="3"/>
  <c r="M146" i="3"/>
  <c r="R145" i="3"/>
  <c r="Q145" i="3"/>
  <c r="P145" i="3"/>
  <c r="O145" i="3"/>
  <c r="N145" i="3"/>
  <c r="M145" i="3"/>
  <c r="R144" i="3"/>
  <c r="Q144" i="3"/>
  <c r="P144" i="3"/>
  <c r="O144" i="3"/>
  <c r="N144" i="3"/>
  <c r="M144" i="3"/>
  <c r="R143" i="3"/>
  <c r="Q143" i="3"/>
  <c r="P143" i="3"/>
  <c r="O143" i="3"/>
  <c r="N143" i="3"/>
  <c r="M143" i="3"/>
  <c r="R142" i="3"/>
  <c r="Q142" i="3"/>
  <c r="P142" i="3"/>
  <c r="O142" i="3"/>
  <c r="N142" i="3"/>
  <c r="M142" i="3"/>
  <c r="R140" i="3"/>
  <c r="Q140" i="3"/>
  <c r="P140" i="3"/>
  <c r="O140" i="3"/>
  <c r="N140" i="3"/>
  <c r="M140" i="3"/>
  <c r="R139" i="3"/>
  <c r="Q139" i="3"/>
  <c r="P139" i="3"/>
  <c r="O139" i="3"/>
  <c r="N139" i="3"/>
  <c r="M139" i="3"/>
  <c r="R138" i="3"/>
  <c r="Q138" i="3"/>
  <c r="P138" i="3"/>
  <c r="O138" i="3"/>
  <c r="N138" i="3"/>
  <c r="M138" i="3"/>
  <c r="R137" i="3"/>
  <c r="Q137" i="3"/>
  <c r="P137" i="3"/>
  <c r="O137" i="3"/>
  <c r="N137" i="3"/>
  <c r="M137" i="3"/>
  <c r="R136" i="3"/>
  <c r="Q136" i="3"/>
  <c r="P136" i="3"/>
  <c r="O136" i="3"/>
  <c r="N136" i="3"/>
  <c r="M136" i="3"/>
  <c r="R135" i="3"/>
  <c r="Q135" i="3"/>
  <c r="P135" i="3"/>
  <c r="O135" i="3"/>
  <c r="N135" i="3"/>
  <c r="M135" i="3"/>
  <c r="R134" i="3"/>
  <c r="Q134" i="3"/>
  <c r="P134" i="3"/>
  <c r="O134" i="3"/>
  <c r="N134" i="3"/>
  <c r="M134" i="3"/>
  <c r="R133" i="3"/>
  <c r="Q133" i="3"/>
  <c r="P133" i="3"/>
  <c r="O133" i="3"/>
  <c r="N133" i="3"/>
  <c r="M133" i="3"/>
  <c r="R131" i="3"/>
  <c r="Q131" i="3"/>
  <c r="P131" i="3"/>
  <c r="O131" i="3"/>
  <c r="N131" i="3"/>
  <c r="M131" i="3"/>
  <c r="R130" i="3"/>
  <c r="Q130" i="3"/>
  <c r="P130" i="3"/>
  <c r="O130" i="3"/>
  <c r="N130" i="3"/>
  <c r="M130" i="3"/>
  <c r="R129" i="3"/>
  <c r="Q129" i="3"/>
  <c r="P129" i="3"/>
  <c r="O129" i="3"/>
  <c r="N129" i="3"/>
  <c r="M129" i="3"/>
  <c r="R128" i="3"/>
  <c r="Q128" i="3"/>
  <c r="P128" i="3"/>
  <c r="O128" i="3"/>
  <c r="N128" i="3"/>
  <c r="M128" i="3"/>
  <c r="R127" i="3"/>
  <c r="Q127" i="3"/>
  <c r="P127" i="3"/>
  <c r="O127" i="3"/>
  <c r="N127" i="3"/>
  <c r="M127" i="3"/>
  <c r="R125" i="3"/>
  <c r="Q125" i="3"/>
  <c r="P125" i="3"/>
  <c r="O125" i="3"/>
  <c r="N125" i="3"/>
  <c r="M125" i="3"/>
  <c r="R124" i="3"/>
  <c r="Q124" i="3"/>
  <c r="P124" i="3"/>
  <c r="O124" i="3"/>
  <c r="N124" i="3"/>
  <c r="M124" i="3"/>
  <c r="R123" i="3"/>
  <c r="Q123" i="3"/>
  <c r="P123" i="3"/>
  <c r="O123" i="3"/>
  <c r="N123" i="3"/>
  <c r="M123" i="3"/>
  <c r="R122" i="3"/>
  <c r="Q122" i="3"/>
  <c r="P122" i="3"/>
  <c r="O122" i="3"/>
  <c r="N122" i="3"/>
  <c r="M122" i="3"/>
  <c r="R121" i="3"/>
  <c r="Q121" i="3"/>
  <c r="P121" i="3"/>
  <c r="O121" i="3"/>
  <c r="N121" i="3"/>
  <c r="M121" i="3"/>
  <c r="R120" i="3"/>
  <c r="Q120" i="3"/>
  <c r="P120" i="3"/>
  <c r="O120" i="3"/>
  <c r="N120" i="3"/>
  <c r="M120" i="3"/>
  <c r="R119" i="3"/>
  <c r="Q119" i="3"/>
  <c r="P119" i="3"/>
  <c r="O119" i="3"/>
  <c r="N119" i="3"/>
  <c r="M119" i="3"/>
  <c r="R118" i="3"/>
  <c r="Q118" i="3"/>
  <c r="P118" i="3"/>
  <c r="O118" i="3"/>
  <c r="N118" i="3"/>
  <c r="M118" i="3"/>
  <c r="R117" i="3"/>
  <c r="Q117" i="3"/>
  <c r="P117" i="3"/>
  <c r="O117" i="3"/>
  <c r="N117" i="3"/>
  <c r="M117" i="3"/>
  <c r="R116" i="3"/>
  <c r="Q116" i="3"/>
  <c r="P116" i="3"/>
  <c r="O116" i="3"/>
  <c r="N116" i="3"/>
  <c r="M116" i="3"/>
  <c r="R115" i="3"/>
  <c r="Q115" i="3"/>
  <c r="P115" i="3"/>
  <c r="O115" i="3"/>
  <c r="N115" i="3"/>
  <c r="M115" i="3"/>
  <c r="R113" i="3"/>
  <c r="Q113" i="3"/>
  <c r="P113" i="3"/>
  <c r="O113" i="3"/>
  <c r="N113" i="3"/>
  <c r="M113" i="3"/>
  <c r="R112" i="3"/>
  <c r="Q112" i="3"/>
  <c r="P112" i="3"/>
  <c r="O112" i="3"/>
  <c r="N112" i="3"/>
  <c r="M112" i="3"/>
  <c r="R111" i="3"/>
  <c r="Q111" i="3"/>
  <c r="P111" i="3"/>
  <c r="O111" i="3"/>
  <c r="N111" i="3"/>
  <c r="M111" i="3"/>
  <c r="R110" i="3"/>
  <c r="Q110" i="3"/>
  <c r="P110" i="3"/>
  <c r="O110" i="3"/>
  <c r="N110" i="3"/>
  <c r="M110" i="3"/>
  <c r="R109" i="3"/>
  <c r="Q109" i="3"/>
  <c r="P109" i="3"/>
  <c r="O109" i="3"/>
  <c r="N109" i="3"/>
  <c r="M109" i="3"/>
  <c r="R108" i="3"/>
  <c r="Q108" i="3"/>
  <c r="P108" i="3"/>
  <c r="O108" i="3"/>
  <c r="N108" i="3"/>
  <c r="M108" i="3"/>
  <c r="R107" i="3"/>
  <c r="Q107" i="3"/>
  <c r="P107" i="3"/>
  <c r="O107" i="3"/>
  <c r="N107" i="3"/>
  <c r="M107" i="3"/>
  <c r="R106" i="3"/>
  <c r="Q106" i="3"/>
  <c r="P106" i="3"/>
  <c r="O106" i="3"/>
  <c r="N106" i="3"/>
  <c r="M106" i="3"/>
  <c r="R105" i="3"/>
  <c r="Q105" i="3"/>
  <c r="P105" i="3"/>
  <c r="O105" i="3"/>
  <c r="N105" i="3"/>
  <c r="M105" i="3"/>
  <c r="R103" i="3"/>
  <c r="Q103" i="3"/>
  <c r="P103" i="3"/>
  <c r="O103" i="3"/>
  <c r="N103" i="3"/>
  <c r="M103" i="3"/>
  <c r="R102" i="3"/>
  <c r="Q102" i="3"/>
  <c r="P102" i="3"/>
  <c r="O102" i="3"/>
  <c r="N102" i="3"/>
  <c r="M102" i="3"/>
  <c r="R101" i="3"/>
  <c r="Q101" i="3"/>
  <c r="P101" i="3"/>
  <c r="O101" i="3"/>
  <c r="N101" i="3"/>
  <c r="M101" i="3"/>
  <c r="R100" i="3"/>
  <c r="Q100" i="3"/>
  <c r="P100" i="3"/>
  <c r="O100" i="3"/>
  <c r="N100" i="3"/>
  <c r="M100" i="3"/>
  <c r="R99" i="3"/>
  <c r="Q99" i="3"/>
  <c r="P99" i="3"/>
  <c r="O99" i="3"/>
  <c r="N99" i="3"/>
  <c r="M99" i="3"/>
  <c r="R98" i="3"/>
  <c r="Q98" i="3"/>
  <c r="P98" i="3"/>
  <c r="O98" i="3"/>
  <c r="N98" i="3"/>
  <c r="M98" i="3"/>
  <c r="R97" i="3"/>
  <c r="Q97" i="3"/>
  <c r="P97" i="3"/>
  <c r="O97" i="3"/>
  <c r="N97" i="3"/>
  <c r="M97" i="3"/>
  <c r="R96" i="3"/>
  <c r="Q96" i="3"/>
  <c r="P96" i="3"/>
  <c r="O96" i="3"/>
  <c r="N96" i="3"/>
  <c r="M96" i="3"/>
  <c r="R95" i="3"/>
  <c r="Q95" i="3"/>
  <c r="P95" i="3"/>
  <c r="O95" i="3"/>
  <c r="N95" i="3"/>
  <c r="M95" i="3"/>
  <c r="R94" i="3"/>
  <c r="Q94" i="3"/>
  <c r="P94" i="3"/>
  <c r="O94" i="3"/>
  <c r="N94" i="3"/>
  <c r="M94" i="3"/>
  <c r="R93" i="3"/>
  <c r="Q93" i="3"/>
  <c r="P93" i="3"/>
  <c r="O93" i="3"/>
  <c r="N93" i="3"/>
  <c r="M93" i="3"/>
  <c r="R92" i="3"/>
  <c r="Q92" i="3"/>
  <c r="P92" i="3"/>
  <c r="O92" i="3"/>
  <c r="N92" i="3"/>
  <c r="M92" i="3"/>
  <c r="R90" i="3"/>
  <c r="Q90" i="3"/>
  <c r="P90" i="3"/>
  <c r="O90" i="3"/>
  <c r="N90" i="3"/>
  <c r="M90" i="3"/>
  <c r="R89" i="3"/>
  <c r="Q89" i="3"/>
  <c r="P89" i="3"/>
  <c r="O89" i="3"/>
  <c r="N89" i="3"/>
  <c r="M89" i="3"/>
  <c r="R88" i="3"/>
  <c r="Q88" i="3"/>
  <c r="P88" i="3"/>
  <c r="O88" i="3"/>
  <c r="N88" i="3"/>
  <c r="M88" i="3"/>
  <c r="R87" i="3"/>
  <c r="Q87" i="3"/>
  <c r="P87" i="3"/>
  <c r="O87" i="3"/>
  <c r="N87" i="3"/>
  <c r="M87" i="3"/>
  <c r="R85" i="3"/>
  <c r="Q85" i="3"/>
  <c r="P85" i="3"/>
  <c r="O85" i="3"/>
  <c r="N85" i="3"/>
  <c r="M85" i="3"/>
  <c r="R84" i="3"/>
  <c r="Q84" i="3"/>
  <c r="P84" i="3"/>
  <c r="O84" i="3"/>
  <c r="N84" i="3"/>
  <c r="M84" i="3"/>
  <c r="R83" i="3"/>
  <c r="Q83" i="3"/>
  <c r="P83" i="3"/>
  <c r="O83" i="3"/>
  <c r="N83" i="3"/>
  <c r="M83" i="3"/>
  <c r="R82" i="3"/>
  <c r="Q82" i="3"/>
  <c r="P82" i="3"/>
  <c r="O82" i="3"/>
  <c r="N82" i="3"/>
  <c r="M82" i="3"/>
  <c r="R81" i="3"/>
  <c r="Q81" i="3"/>
  <c r="P81" i="3"/>
  <c r="O81" i="3"/>
  <c r="N81" i="3"/>
  <c r="M81" i="3"/>
  <c r="R80" i="3"/>
  <c r="Q80" i="3"/>
  <c r="P80" i="3"/>
  <c r="O80" i="3"/>
  <c r="N80" i="3"/>
  <c r="M80" i="3"/>
  <c r="R79" i="3"/>
  <c r="Q79" i="3"/>
  <c r="P79" i="3"/>
  <c r="O79" i="3"/>
  <c r="N79" i="3"/>
  <c r="M79" i="3"/>
  <c r="R78" i="3"/>
  <c r="Q78" i="3"/>
  <c r="P78" i="3"/>
  <c r="O78" i="3"/>
  <c r="N78" i="3"/>
  <c r="M78" i="3"/>
  <c r="R77" i="3"/>
  <c r="Q77" i="3"/>
  <c r="P77" i="3"/>
  <c r="O77" i="3"/>
  <c r="N77" i="3"/>
  <c r="M77" i="3"/>
  <c r="R75" i="3"/>
  <c r="Q75" i="3"/>
  <c r="P75" i="3"/>
  <c r="O75" i="3"/>
  <c r="N75" i="3"/>
  <c r="M75" i="3"/>
  <c r="R74" i="3"/>
  <c r="Q74" i="3"/>
  <c r="P74" i="3"/>
  <c r="O74" i="3"/>
  <c r="N74" i="3"/>
  <c r="M74" i="3"/>
  <c r="R73" i="3"/>
  <c r="Q73" i="3"/>
  <c r="P73" i="3"/>
  <c r="O73" i="3"/>
  <c r="N73" i="3"/>
  <c r="M73" i="3"/>
  <c r="R72" i="3"/>
  <c r="Q72" i="3"/>
  <c r="P72" i="3"/>
  <c r="O72" i="3"/>
  <c r="N72" i="3"/>
  <c r="M72" i="3"/>
  <c r="R71" i="3"/>
  <c r="Q71" i="3"/>
  <c r="P71" i="3"/>
  <c r="O71" i="3"/>
  <c r="N71" i="3"/>
  <c r="M71" i="3"/>
  <c r="R70" i="3"/>
  <c r="Q70" i="3"/>
  <c r="P70" i="3"/>
  <c r="O70" i="3"/>
  <c r="N70" i="3"/>
  <c r="M70" i="3"/>
  <c r="R69" i="3"/>
  <c r="Q69" i="3"/>
  <c r="P69" i="3"/>
  <c r="O69" i="3"/>
  <c r="N69" i="3"/>
  <c r="M69" i="3"/>
  <c r="R67" i="3"/>
  <c r="Q67" i="3"/>
  <c r="P67" i="3"/>
  <c r="O67" i="3"/>
  <c r="N67" i="3"/>
  <c r="M67" i="3"/>
  <c r="R66" i="3"/>
  <c r="Q66" i="3"/>
  <c r="P66" i="3"/>
  <c r="O66" i="3"/>
  <c r="N66" i="3"/>
  <c r="M66" i="3"/>
  <c r="R65" i="3"/>
  <c r="Q65" i="3"/>
  <c r="P65" i="3"/>
  <c r="O65" i="3"/>
  <c r="N65" i="3"/>
  <c r="M65" i="3"/>
  <c r="R64" i="3"/>
  <c r="Q64" i="3"/>
  <c r="P64" i="3"/>
  <c r="O64" i="3"/>
  <c r="N64" i="3"/>
  <c r="M64" i="3"/>
  <c r="R63" i="3"/>
  <c r="Q63" i="3"/>
  <c r="P63" i="3"/>
  <c r="O63" i="3"/>
  <c r="N63" i="3"/>
  <c r="M63" i="3"/>
  <c r="R62" i="3"/>
  <c r="Q62" i="3"/>
  <c r="P62" i="3"/>
  <c r="O62" i="3"/>
  <c r="N62" i="3"/>
  <c r="M62" i="3"/>
  <c r="R61" i="3"/>
  <c r="Q61" i="3"/>
  <c r="P61" i="3"/>
  <c r="O61" i="3"/>
  <c r="N61" i="3"/>
  <c r="M61" i="3"/>
  <c r="R60" i="3"/>
  <c r="Q60" i="3"/>
  <c r="P60" i="3"/>
  <c r="O60" i="3"/>
  <c r="N60" i="3"/>
  <c r="M60" i="3"/>
  <c r="R59" i="3"/>
  <c r="Q59" i="3"/>
  <c r="P59" i="3"/>
  <c r="O59" i="3"/>
  <c r="N59" i="3"/>
  <c r="M59" i="3"/>
  <c r="R58" i="3"/>
  <c r="Q58" i="3"/>
  <c r="P58" i="3"/>
  <c r="O58" i="3"/>
  <c r="N58" i="3"/>
  <c r="M58" i="3"/>
  <c r="R57" i="3"/>
  <c r="Q57" i="3"/>
  <c r="P57" i="3"/>
  <c r="O57" i="3"/>
  <c r="N57" i="3"/>
  <c r="M57" i="3"/>
  <c r="R56" i="3"/>
  <c r="Q56" i="3"/>
  <c r="P56" i="3"/>
  <c r="O56" i="3"/>
  <c r="N56" i="3"/>
  <c r="M56" i="3"/>
  <c r="R55" i="3"/>
  <c r="Q55" i="3"/>
  <c r="P55" i="3"/>
  <c r="O55" i="3"/>
  <c r="N55" i="3"/>
  <c r="M55" i="3"/>
  <c r="R54" i="3"/>
  <c r="Q54" i="3"/>
  <c r="P54" i="3"/>
  <c r="O54" i="3"/>
  <c r="N54" i="3"/>
  <c r="M54" i="3"/>
  <c r="R53" i="3"/>
  <c r="Q53" i="3"/>
  <c r="P53" i="3"/>
  <c r="O53" i="3"/>
  <c r="N53" i="3"/>
  <c r="M53" i="3"/>
  <c r="R52" i="3"/>
  <c r="Q52" i="3"/>
  <c r="P52" i="3"/>
  <c r="O52" i="3"/>
  <c r="N52" i="3"/>
  <c r="M52" i="3"/>
  <c r="R51" i="3"/>
  <c r="Q51" i="3"/>
  <c r="P51" i="3"/>
  <c r="O51" i="3"/>
  <c r="N51" i="3"/>
  <c r="M51" i="3"/>
  <c r="R50" i="3"/>
  <c r="Q50" i="3"/>
  <c r="P50" i="3"/>
  <c r="O50" i="3"/>
  <c r="N50" i="3"/>
  <c r="M50" i="3"/>
  <c r="R49" i="3"/>
  <c r="Q49" i="3"/>
  <c r="P49" i="3"/>
  <c r="O49" i="3"/>
  <c r="N49" i="3"/>
  <c r="M49" i="3"/>
  <c r="R48" i="3"/>
  <c r="Q48" i="3"/>
  <c r="P48" i="3"/>
  <c r="O48" i="3"/>
  <c r="N48" i="3"/>
  <c r="M48" i="3"/>
  <c r="R47" i="3"/>
  <c r="Q47" i="3"/>
  <c r="P47" i="3"/>
  <c r="O47" i="3"/>
  <c r="N47" i="3"/>
  <c r="M47" i="3"/>
  <c r="Y204" i="3"/>
  <c r="X204" i="3"/>
  <c r="W204" i="3"/>
  <c r="V204" i="3"/>
  <c r="U204" i="3"/>
  <c r="T204" i="3"/>
  <c r="Y203" i="3"/>
  <c r="X203" i="3"/>
  <c r="W203" i="3"/>
  <c r="V203" i="3"/>
  <c r="U203" i="3"/>
  <c r="T203" i="3"/>
  <c r="Y202" i="3"/>
  <c r="X202" i="3"/>
  <c r="W202" i="3"/>
  <c r="V202" i="3"/>
  <c r="U202" i="3"/>
  <c r="T202" i="3"/>
  <c r="Y201" i="3"/>
  <c r="X201" i="3"/>
  <c r="W201" i="3"/>
  <c r="V201" i="3"/>
  <c r="U201" i="3"/>
  <c r="T201" i="3"/>
  <c r="Y200" i="3"/>
  <c r="X200" i="3"/>
  <c r="W200" i="3"/>
  <c r="V200" i="3"/>
  <c r="U200" i="3"/>
  <c r="T200" i="3"/>
  <c r="Y199" i="3"/>
  <c r="X199" i="3"/>
  <c r="W199" i="3"/>
  <c r="V199" i="3"/>
  <c r="U199" i="3"/>
  <c r="T199" i="3"/>
  <c r="Y198" i="3"/>
  <c r="X198" i="3"/>
  <c r="W198" i="3"/>
  <c r="V198" i="3"/>
  <c r="U198" i="3"/>
  <c r="T198" i="3"/>
  <c r="Y197" i="3"/>
  <c r="X197" i="3"/>
  <c r="W197" i="3"/>
  <c r="V197" i="3"/>
  <c r="U197" i="3"/>
  <c r="T197" i="3"/>
  <c r="Y196" i="3"/>
  <c r="X196" i="3"/>
  <c r="W196" i="3"/>
  <c r="V196" i="3"/>
  <c r="U196" i="3"/>
  <c r="T196" i="3"/>
  <c r="Y195" i="3"/>
  <c r="X195" i="3"/>
  <c r="W195" i="3"/>
  <c r="V195" i="3"/>
  <c r="U195" i="3"/>
  <c r="T195" i="3"/>
  <c r="Y194" i="3"/>
  <c r="X194" i="3"/>
  <c r="W194" i="3"/>
  <c r="V194" i="3"/>
  <c r="U194" i="3"/>
  <c r="T194" i="3"/>
  <c r="Y193" i="3"/>
  <c r="X193" i="3"/>
  <c r="W193" i="3"/>
  <c r="V193" i="3"/>
  <c r="U193" i="3"/>
  <c r="T193" i="3"/>
  <c r="Y192" i="3"/>
  <c r="X192" i="3"/>
  <c r="W192" i="3"/>
  <c r="V192" i="3"/>
  <c r="U192" i="3"/>
  <c r="T192" i="3"/>
  <c r="Y191" i="3"/>
  <c r="X191" i="3"/>
  <c r="W191" i="3"/>
  <c r="V191" i="3"/>
  <c r="U191" i="3"/>
  <c r="T191" i="3"/>
  <c r="Y190" i="3"/>
  <c r="X190" i="3"/>
  <c r="W190" i="3"/>
  <c r="V190" i="3"/>
  <c r="U190" i="3"/>
  <c r="T190" i="3"/>
  <c r="Y189" i="3"/>
  <c r="X189" i="3"/>
  <c r="W189" i="3"/>
  <c r="V189" i="3"/>
  <c r="U189" i="3"/>
  <c r="T189" i="3"/>
  <c r="Y188" i="3"/>
  <c r="X188" i="3"/>
  <c r="W188" i="3"/>
  <c r="V188" i="3"/>
  <c r="U188" i="3"/>
  <c r="T188" i="3"/>
  <c r="Y187" i="3"/>
  <c r="X187" i="3"/>
  <c r="W187" i="3"/>
  <c r="V187" i="3"/>
  <c r="U187" i="3"/>
  <c r="T187" i="3"/>
  <c r="Y186" i="3"/>
  <c r="X186" i="3"/>
  <c r="W186" i="3"/>
  <c r="V186" i="3"/>
  <c r="U186" i="3"/>
  <c r="T186" i="3"/>
  <c r="Y185" i="3"/>
  <c r="X185" i="3"/>
  <c r="W185" i="3"/>
  <c r="V185" i="3"/>
  <c r="U185" i="3"/>
  <c r="T185" i="3"/>
  <c r="Y184" i="3"/>
  <c r="X184" i="3"/>
  <c r="W184" i="3"/>
  <c r="V184" i="3"/>
  <c r="U184" i="3"/>
  <c r="T184" i="3"/>
  <c r="Y183" i="3"/>
  <c r="X183" i="3"/>
  <c r="W183" i="3"/>
  <c r="V183" i="3"/>
  <c r="U183" i="3"/>
  <c r="T183" i="3"/>
  <c r="Y182" i="3"/>
  <c r="X182" i="3"/>
  <c r="W182" i="3"/>
  <c r="V182" i="3"/>
  <c r="U182" i="3"/>
  <c r="T182" i="3"/>
  <c r="Y181" i="3"/>
  <c r="X181" i="3"/>
  <c r="W181" i="3"/>
  <c r="V181" i="3"/>
  <c r="U181" i="3"/>
  <c r="T181" i="3"/>
  <c r="Y180" i="3"/>
  <c r="X180" i="3"/>
  <c r="W180" i="3"/>
  <c r="V180" i="3"/>
  <c r="U180" i="3"/>
  <c r="T180" i="3"/>
  <c r="Y179" i="3"/>
  <c r="X179" i="3"/>
  <c r="W179" i="3"/>
  <c r="V179" i="3"/>
  <c r="U179" i="3"/>
  <c r="T179" i="3"/>
  <c r="Y178" i="3"/>
  <c r="X178" i="3"/>
  <c r="W178" i="3"/>
  <c r="V178" i="3"/>
  <c r="U178" i="3"/>
  <c r="T178" i="3"/>
  <c r="Y177" i="3"/>
  <c r="X177" i="3"/>
  <c r="W177" i="3"/>
  <c r="V177" i="3"/>
  <c r="U177" i="3"/>
  <c r="T177" i="3"/>
  <c r="Y176" i="3"/>
  <c r="X176" i="3"/>
  <c r="W176" i="3"/>
  <c r="V176" i="3"/>
  <c r="U176" i="3"/>
  <c r="T176" i="3"/>
  <c r="Y175" i="3"/>
  <c r="X175" i="3"/>
  <c r="W175" i="3"/>
  <c r="V175" i="3"/>
  <c r="U175" i="3"/>
  <c r="T175" i="3"/>
  <c r="Y174" i="3"/>
  <c r="X174" i="3"/>
  <c r="W174" i="3"/>
  <c r="V174" i="3"/>
  <c r="U174" i="3"/>
  <c r="T174" i="3"/>
  <c r="Y173" i="3"/>
  <c r="X173" i="3"/>
  <c r="W173" i="3"/>
  <c r="V173" i="3"/>
  <c r="U173" i="3"/>
  <c r="T173" i="3"/>
  <c r="Y172" i="3"/>
  <c r="X172" i="3"/>
  <c r="W172" i="3"/>
  <c r="V172" i="3"/>
  <c r="U172" i="3"/>
  <c r="T172" i="3"/>
  <c r="Y171" i="3"/>
  <c r="X171" i="3"/>
  <c r="W171" i="3"/>
  <c r="V171" i="3"/>
  <c r="U171" i="3"/>
  <c r="T171" i="3"/>
  <c r="Y170" i="3"/>
  <c r="X170" i="3"/>
  <c r="W170" i="3"/>
  <c r="V170" i="3"/>
  <c r="U170" i="3"/>
  <c r="T170" i="3"/>
  <c r="Y169" i="3"/>
  <c r="X169" i="3"/>
  <c r="W169" i="3"/>
  <c r="V169" i="3"/>
  <c r="U169" i="3"/>
  <c r="T169" i="3"/>
  <c r="Y168" i="3"/>
  <c r="X168" i="3"/>
  <c r="W168" i="3"/>
  <c r="V168" i="3"/>
  <c r="U168" i="3"/>
  <c r="T168" i="3"/>
  <c r="Y167" i="3"/>
  <c r="X167" i="3"/>
  <c r="W167" i="3"/>
  <c r="V167" i="3"/>
  <c r="U167" i="3"/>
  <c r="T167" i="3"/>
  <c r="Y166" i="3"/>
  <c r="X166" i="3"/>
  <c r="W166" i="3"/>
  <c r="V166" i="3"/>
  <c r="U166" i="3"/>
  <c r="T166" i="3"/>
  <c r="Y165" i="3"/>
  <c r="X165" i="3"/>
  <c r="W165" i="3"/>
  <c r="V165" i="3"/>
  <c r="U165" i="3"/>
  <c r="T165" i="3"/>
  <c r="Y164" i="3"/>
  <c r="X164" i="3"/>
  <c r="W164" i="3"/>
  <c r="V164" i="3"/>
  <c r="U164" i="3"/>
  <c r="T164" i="3"/>
  <c r="Y163" i="3"/>
  <c r="X163" i="3"/>
  <c r="W163" i="3"/>
  <c r="V163" i="3"/>
  <c r="U163" i="3"/>
  <c r="T163" i="3"/>
  <c r="Y162" i="3"/>
  <c r="X162" i="3"/>
  <c r="W162" i="3"/>
  <c r="V162" i="3"/>
  <c r="U162" i="3"/>
  <c r="T162" i="3"/>
  <c r="Y161" i="3"/>
  <c r="X161" i="3"/>
  <c r="W161" i="3"/>
  <c r="V161" i="3"/>
  <c r="U161" i="3"/>
  <c r="T161" i="3"/>
  <c r="Y160" i="3"/>
  <c r="X160" i="3"/>
  <c r="W160" i="3"/>
  <c r="V160" i="3"/>
  <c r="U160" i="3"/>
  <c r="T160" i="3"/>
  <c r="Y159" i="3"/>
  <c r="X159" i="3"/>
  <c r="W159" i="3"/>
  <c r="V159" i="3"/>
  <c r="U159" i="3"/>
  <c r="T159" i="3"/>
  <c r="Y158" i="3"/>
  <c r="X158" i="3"/>
  <c r="W158" i="3"/>
  <c r="V158" i="3"/>
  <c r="U158" i="3"/>
  <c r="T158" i="3"/>
  <c r="Y157" i="3"/>
  <c r="X157" i="3"/>
  <c r="W157" i="3"/>
  <c r="V157" i="3"/>
  <c r="U157" i="3"/>
  <c r="T157" i="3"/>
  <c r="Y156" i="3"/>
  <c r="X156" i="3"/>
  <c r="W156" i="3"/>
  <c r="V156" i="3"/>
  <c r="U156" i="3"/>
  <c r="T156" i="3"/>
  <c r="Y155" i="3"/>
  <c r="X155" i="3"/>
  <c r="W155" i="3"/>
  <c r="V155" i="3"/>
  <c r="U155" i="3"/>
  <c r="T155" i="3"/>
  <c r="Y154" i="3"/>
  <c r="X154" i="3"/>
  <c r="W154" i="3"/>
  <c r="V154" i="3"/>
  <c r="U154" i="3"/>
  <c r="T154" i="3"/>
  <c r="Y153" i="3"/>
  <c r="X153" i="3"/>
  <c r="W153" i="3"/>
  <c r="V153" i="3"/>
  <c r="U153" i="3"/>
  <c r="T153" i="3"/>
  <c r="Y152" i="3"/>
  <c r="X152" i="3"/>
  <c r="W152" i="3"/>
  <c r="V152" i="3"/>
  <c r="U152" i="3"/>
  <c r="T152" i="3"/>
  <c r="Y151" i="3"/>
  <c r="X151" i="3"/>
  <c r="W151" i="3"/>
  <c r="V151" i="3"/>
  <c r="U151" i="3"/>
  <c r="T151" i="3"/>
  <c r="Y150" i="3"/>
  <c r="X150" i="3"/>
  <c r="W150" i="3"/>
  <c r="V150" i="3"/>
  <c r="U150" i="3"/>
  <c r="T150" i="3"/>
  <c r="Y149" i="3"/>
  <c r="X149" i="3"/>
  <c r="W149" i="3"/>
  <c r="V149" i="3"/>
  <c r="U149" i="3"/>
  <c r="T149" i="3"/>
  <c r="Y148" i="3"/>
  <c r="X148" i="3"/>
  <c r="W148" i="3"/>
  <c r="V148" i="3"/>
  <c r="U148" i="3"/>
  <c r="T148" i="3"/>
  <c r="Y147" i="3"/>
  <c r="X147" i="3"/>
  <c r="W147" i="3"/>
  <c r="V147" i="3"/>
  <c r="U147" i="3"/>
  <c r="T147" i="3"/>
  <c r="Y146" i="3"/>
  <c r="X146" i="3"/>
  <c r="W146" i="3"/>
  <c r="V146" i="3"/>
  <c r="U146" i="3"/>
  <c r="T146" i="3"/>
  <c r="Y145" i="3"/>
  <c r="X145" i="3"/>
  <c r="W145" i="3"/>
  <c r="V145" i="3"/>
  <c r="U145" i="3"/>
  <c r="T145" i="3"/>
  <c r="Y144" i="3"/>
  <c r="X144" i="3"/>
  <c r="W144" i="3"/>
  <c r="V144" i="3"/>
  <c r="U144" i="3"/>
  <c r="T144" i="3"/>
  <c r="Y143" i="3"/>
  <c r="X143" i="3"/>
  <c r="W143" i="3"/>
  <c r="V143" i="3"/>
  <c r="U143" i="3"/>
  <c r="T143" i="3"/>
  <c r="Y142" i="3"/>
  <c r="X142" i="3"/>
  <c r="W142" i="3"/>
  <c r="V142" i="3"/>
  <c r="U142" i="3"/>
  <c r="T142" i="3"/>
  <c r="Y141" i="3"/>
  <c r="X141" i="3"/>
  <c r="W141" i="3"/>
  <c r="V141" i="3"/>
  <c r="U141" i="3"/>
  <c r="T141" i="3"/>
  <c r="Y140" i="3"/>
  <c r="X140" i="3"/>
  <c r="W140" i="3"/>
  <c r="V140" i="3"/>
  <c r="U140" i="3"/>
  <c r="T140" i="3"/>
  <c r="Y139" i="3"/>
  <c r="X139" i="3"/>
  <c r="W139" i="3"/>
  <c r="V139" i="3"/>
  <c r="U139" i="3"/>
  <c r="T139" i="3"/>
  <c r="Y138" i="3"/>
  <c r="X138" i="3"/>
  <c r="W138" i="3"/>
  <c r="V138" i="3"/>
  <c r="U138" i="3"/>
  <c r="T138" i="3"/>
  <c r="Y137" i="3"/>
  <c r="X137" i="3"/>
  <c r="W137" i="3"/>
  <c r="V137" i="3"/>
  <c r="U137" i="3"/>
  <c r="T137" i="3"/>
  <c r="Y136" i="3"/>
  <c r="X136" i="3"/>
  <c r="W136" i="3"/>
  <c r="V136" i="3"/>
  <c r="U136" i="3"/>
  <c r="T136" i="3"/>
  <c r="Y135" i="3"/>
  <c r="X135" i="3"/>
  <c r="W135" i="3"/>
  <c r="V135" i="3"/>
  <c r="U135" i="3"/>
  <c r="T135" i="3"/>
  <c r="Y134" i="3"/>
  <c r="X134" i="3"/>
  <c r="W134" i="3"/>
  <c r="V134" i="3"/>
  <c r="U134" i="3"/>
  <c r="T134" i="3"/>
  <c r="Y133" i="3"/>
  <c r="X133" i="3"/>
  <c r="W133" i="3"/>
  <c r="V133" i="3"/>
  <c r="U133" i="3"/>
  <c r="T133" i="3"/>
  <c r="Y132" i="3"/>
  <c r="X132" i="3"/>
  <c r="W132" i="3"/>
  <c r="V132" i="3"/>
  <c r="U132" i="3"/>
  <c r="T132" i="3"/>
  <c r="Y131" i="3"/>
  <c r="X131" i="3"/>
  <c r="W131" i="3"/>
  <c r="V131" i="3"/>
  <c r="U131" i="3"/>
  <c r="T131" i="3"/>
  <c r="Y130" i="3"/>
  <c r="X130" i="3"/>
  <c r="W130" i="3"/>
  <c r="V130" i="3"/>
  <c r="U130" i="3"/>
  <c r="T130" i="3"/>
  <c r="Y129" i="3"/>
  <c r="X129" i="3"/>
  <c r="W129" i="3"/>
  <c r="V129" i="3"/>
  <c r="U129" i="3"/>
  <c r="T129" i="3"/>
  <c r="Y128" i="3"/>
  <c r="X128" i="3"/>
  <c r="W128" i="3"/>
  <c r="V128" i="3"/>
  <c r="U128" i="3"/>
  <c r="T128" i="3"/>
  <c r="Y127" i="3"/>
  <c r="X127" i="3"/>
  <c r="W127" i="3"/>
  <c r="V127" i="3"/>
  <c r="U127" i="3"/>
  <c r="T127" i="3"/>
  <c r="Y126" i="3"/>
  <c r="X126" i="3"/>
  <c r="W126" i="3"/>
  <c r="V126" i="3"/>
  <c r="U126" i="3"/>
  <c r="T126" i="3"/>
  <c r="Y125" i="3"/>
  <c r="X125" i="3"/>
  <c r="W125" i="3"/>
  <c r="V125" i="3"/>
  <c r="U125" i="3"/>
  <c r="T125" i="3"/>
  <c r="Y124" i="3"/>
  <c r="X124" i="3"/>
  <c r="W124" i="3"/>
  <c r="V124" i="3"/>
  <c r="U124" i="3"/>
  <c r="T124" i="3"/>
  <c r="Y123" i="3"/>
  <c r="X123" i="3"/>
  <c r="W123" i="3"/>
  <c r="V123" i="3"/>
  <c r="U123" i="3"/>
  <c r="T123" i="3"/>
  <c r="Y122" i="3"/>
  <c r="X122" i="3"/>
  <c r="W122" i="3"/>
  <c r="V122" i="3"/>
  <c r="U122" i="3"/>
  <c r="T122" i="3"/>
  <c r="Y121" i="3"/>
  <c r="X121" i="3"/>
  <c r="W121" i="3"/>
  <c r="V121" i="3"/>
  <c r="U121" i="3"/>
  <c r="T121" i="3"/>
  <c r="Y120" i="3"/>
  <c r="X120" i="3"/>
  <c r="W120" i="3"/>
  <c r="V120" i="3"/>
  <c r="U120" i="3"/>
  <c r="T120" i="3"/>
  <c r="Y119" i="3"/>
  <c r="X119" i="3"/>
  <c r="W119" i="3"/>
  <c r="V119" i="3"/>
  <c r="U119" i="3"/>
  <c r="T119" i="3"/>
  <c r="Y118" i="3"/>
  <c r="X118" i="3"/>
  <c r="W118" i="3"/>
  <c r="V118" i="3"/>
  <c r="U118" i="3"/>
  <c r="T118" i="3"/>
  <c r="Y117" i="3"/>
  <c r="X117" i="3"/>
  <c r="W117" i="3"/>
  <c r="V117" i="3"/>
  <c r="U117" i="3"/>
  <c r="T117" i="3"/>
  <c r="Y116" i="3"/>
  <c r="X116" i="3"/>
  <c r="W116" i="3"/>
  <c r="V116" i="3"/>
  <c r="U116" i="3"/>
  <c r="T116" i="3"/>
  <c r="Y115" i="3"/>
  <c r="X115" i="3"/>
  <c r="W115" i="3"/>
  <c r="V115" i="3"/>
  <c r="U115" i="3"/>
  <c r="T115" i="3"/>
  <c r="Y114" i="3"/>
  <c r="X114" i="3"/>
  <c r="W114" i="3"/>
  <c r="V114" i="3"/>
  <c r="U114" i="3"/>
  <c r="T114" i="3"/>
  <c r="Y113" i="3"/>
  <c r="X113" i="3"/>
  <c r="W113" i="3"/>
  <c r="V113" i="3"/>
  <c r="U113" i="3"/>
  <c r="T113" i="3"/>
  <c r="Y112" i="3"/>
  <c r="X112" i="3"/>
  <c r="W112" i="3"/>
  <c r="V112" i="3"/>
  <c r="U112" i="3"/>
  <c r="T112" i="3"/>
  <c r="Y111" i="3"/>
  <c r="X111" i="3"/>
  <c r="W111" i="3"/>
  <c r="V111" i="3"/>
  <c r="U111" i="3"/>
  <c r="T111" i="3"/>
  <c r="Y110" i="3"/>
  <c r="X110" i="3"/>
  <c r="W110" i="3"/>
  <c r="V110" i="3"/>
  <c r="U110" i="3"/>
  <c r="T110" i="3"/>
  <c r="Y109" i="3"/>
  <c r="X109" i="3"/>
  <c r="W109" i="3"/>
  <c r="V109" i="3"/>
  <c r="U109" i="3"/>
  <c r="T109" i="3"/>
  <c r="Y108" i="3"/>
  <c r="X108" i="3"/>
  <c r="W108" i="3"/>
  <c r="V108" i="3"/>
  <c r="U108" i="3"/>
  <c r="T108" i="3"/>
  <c r="Y107" i="3"/>
  <c r="X107" i="3"/>
  <c r="W107" i="3"/>
  <c r="V107" i="3"/>
  <c r="U107" i="3"/>
  <c r="T107" i="3"/>
  <c r="Y106" i="3"/>
  <c r="X106" i="3"/>
  <c r="W106" i="3"/>
  <c r="V106" i="3"/>
  <c r="U106" i="3"/>
  <c r="T106" i="3"/>
  <c r="Y105" i="3"/>
  <c r="X105" i="3"/>
  <c r="W105" i="3"/>
  <c r="V105" i="3"/>
  <c r="U105" i="3"/>
  <c r="T105" i="3"/>
  <c r="Y104" i="3"/>
  <c r="X104" i="3"/>
  <c r="W104" i="3"/>
  <c r="V104" i="3"/>
  <c r="U104" i="3"/>
  <c r="T104" i="3"/>
  <c r="Y103" i="3"/>
  <c r="X103" i="3"/>
  <c r="W103" i="3"/>
  <c r="V103" i="3"/>
  <c r="U103" i="3"/>
  <c r="T103" i="3"/>
  <c r="Y102" i="3"/>
  <c r="X102" i="3"/>
  <c r="W102" i="3"/>
  <c r="V102" i="3"/>
  <c r="U102" i="3"/>
  <c r="T102" i="3"/>
  <c r="Y101" i="3"/>
  <c r="X101" i="3"/>
  <c r="W101" i="3"/>
  <c r="V101" i="3"/>
  <c r="U101" i="3"/>
  <c r="T101" i="3"/>
  <c r="Y100" i="3"/>
  <c r="X100" i="3"/>
  <c r="W100" i="3"/>
  <c r="V100" i="3"/>
  <c r="U100" i="3"/>
  <c r="T100" i="3"/>
  <c r="Y99" i="3"/>
  <c r="X99" i="3"/>
  <c r="W99" i="3"/>
  <c r="V99" i="3"/>
  <c r="U99" i="3"/>
  <c r="T99" i="3"/>
  <c r="Y98" i="3"/>
  <c r="X98" i="3"/>
  <c r="W98" i="3"/>
  <c r="V98" i="3"/>
  <c r="U98" i="3"/>
  <c r="T98" i="3"/>
  <c r="Y97" i="3"/>
  <c r="X97" i="3"/>
  <c r="W97" i="3"/>
  <c r="V97" i="3"/>
  <c r="U97" i="3"/>
  <c r="T97" i="3"/>
  <c r="Y96" i="3"/>
  <c r="X96" i="3"/>
  <c r="W96" i="3"/>
  <c r="V96" i="3"/>
  <c r="U96" i="3"/>
  <c r="T96" i="3"/>
  <c r="Y95" i="3"/>
  <c r="X95" i="3"/>
  <c r="W95" i="3"/>
  <c r="V95" i="3"/>
  <c r="U95" i="3"/>
  <c r="T95" i="3"/>
  <c r="Y94" i="3"/>
  <c r="X94" i="3"/>
  <c r="W94" i="3"/>
  <c r="V94" i="3"/>
  <c r="U94" i="3"/>
  <c r="T94" i="3"/>
  <c r="Y93" i="3"/>
  <c r="X93" i="3"/>
  <c r="W93" i="3"/>
  <c r="V93" i="3"/>
  <c r="U93" i="3"/>
  <c r="T93" i="3"/>
  <c r="Y92" i="3"/>
  <c r="X92" i="3"/>
  <c r="W92" i="3"/>
  <c r="V92" i="3"/>
  <c r="U92" i="3"/>
  <c r="T92" i="3"/>
  <c r="Y91" i="3"/>
  <c r="X91" i="3"/>
  <c r="W91" i="3"/>
  <c r="V91" i="3"/>
  <c r="U91" i="3"/>
  <c r="T91" i="3"/>
  <c r="Y90" i="3"/>
  <c r="X90" i="3"/>
  <c r="W90" i="3"/>
  <c r="V90" i="3"/>
  <c r="U90" i="3"/>
  <c r="T90" i="3"/>
  <c r="Y89" i="3"/>
  <c r="X89" i="3"/>
  <c r="W89" i="3"/>
  <c r="V89" i="3"/>
  <c r="U89" i="3"/>
  <c r="T89" i="3"/>
  <c r="Y88" i="3"/>
  <c r="X88" i="3"/>
  <c r="W88" i="3"/>
  <c r="V88" i="3"/>
  <c r="U88" i="3"/>
  <c r="T88" i="3"/>
  <c r="Y87" i="3"/>
  <c r="X87" i="3"/>
  <c r="W87" i="3"/>
  <c r="V87" i="3"/>
  <c r="U87" i="3"/>
  <c r="T87" i="3"/>
  <c r="Y86" i="3"/>
  <c r="X86" i="3"/>
  <c r="W86" i="3"/>
  <c r="V86" i="3"/>
  <c r="U86" i="3"/>
  <c r="T86" i="3"/>
  <c r="Y85" i="3"/>
  <c r="X85" i="3"/>
  <c r="W85" i="3"/>
  <c r="V85" i="3"/>
  <c r="U85" i="3"/>
  <c r="T85" i="3"/>
  <c r="Y84" i="3"/>
  <c r="X84" i="3"/>
  <c r="W84" i="3"/>
  <c r="V84" i="3"/>
  <c r="U84" i="3"/>
  <c r="T84" i="3"/>
  <c r="Y83" i="3"/>
  <c r="X83" i="3"/>
  <c r="W83" i="3"/>
  <c r="V83" i="3"/>
  <c r="U83" i="3"/>
  <c r="T83" i="3"/>
  <c r="Y82" i="3"/>
  <c r="X82" i="3"/>
  <c r="W82" i="3"/>
  <c r="V82" i="3"/>
  <c r="U82" i="3"/>
  <c r="T82" i="3"/>
  <c r="Y81" i="3"/>
  <c r="X81" i="3"/>
  <c r="W81" i="3"/>
  <c r="V81" i="3"/>
  <c r="U81" i="3"/>
  <c r="T81" i="3"/>
  <c r="Y80" i="3"/>
  <c r="X80" i="3"/>
  <c r="W80" i="3"/>
  <c r="V80" i="3"/>
  <c r="U80" i="3"/>
  <c r="T80" i="3"/>
  <c r="Y79" i="3"/>
  <c r="X79" i="3"/>
  <c r="W79" i="3"/>
  <c r="V79" i="3"/>
  <c r="U79" i="3"/>
  <c r="T79" i="3"/>
  <c r="Y78" i="3"/>
  <c r="X78" i="3"/>
  <c r="W78" i="3"/>
  <c r="V78" i="3"/>
  <c r="U78" i="3"/>
  <c r="T78" i="3"/>
  <c r="Y77" i="3"/>
  <c r="X77" i="3"/>
  <c r="W77" i="3"/>
  <c r="V77" i="3"/>
  <c r="U77" i="3"/>
  <c r="T77" i="3"/>
  <c r="Y76" i="3"/>
  <c r="X76" i="3"/>
  <c r="W76" i="3"/>
  <c r="V76" i="3"/>
  <c r="U76" i="3"/>
  <c r="T76" i="3"/>
  <c r="Y75" i="3"/>
  <c r="X75" i="3"/>
  <c r="W75" i="3"/>
  <c r="V75" i="3"/>
  <c r="U75" i="3"/>
  <c r="T75" i="3"/>
  <c r="Y74" i="3"/>
  <c r="X74" i="3"/>
  <c r="W74" i="3"/>
  <c r="V74" i="3"/>
  <c r="U74" i="3"/>
  <c r="T74" i="3"/>
  <c r="Y73" i="3"/>
  <c r="X73" i="3"/>
  <c r="W73" i="3"/>
  <c r="V73" i="3"/>
  <c r="U73" i="3"/>
  <c r="T73" i="3"/>
  <c r="Y72" i="3"/>
  <c r="X72" i="3"/>
  <c r="W72" i="3"/>
  <c r="V72" i="3"/>
  <c r="U72" i="3"/>
  <c r="T72" i="3"/>
  <c r="Y71" i="3"/>
  <c r="X71" i="3"/>
  <c r="W71" i="3"/>
  <c r="V71" i="3"/>
  <c r="U71" i="3"/>
  <c r="T71" i="3"/>
  <c r="Y70" i="3"/>
  <c r="X70" i="3"/>
  <c r="W70" i="3"/>
  <c r="V70" i="3"/>
  <c r="U70" i="3"/>
  <c r="T70" i="3"/>
  <c r="Y69" i="3"/>
  <c r="X69" i="3"/>
  <c r="W69" i="3"/>
  <c r="V69" i="3"/>
  <c r="U69" i="3"/>
  <c r="T69" i="3"/>
  <c r="Y68" i="3"/>
  <c r="X68" i="3"/>
  <c r="W68" i="3"/>
  <c r="V68" i="3"/>
  <c r="U68" i="3"/>
  <c r="T68" i="3"/>
  <c r="Y67" i="3"/>
  <c r="X67" i="3"/>
  <c r="W67" i="3"/>
  <c r="V67" i="3"/>
  <c r="U67" i="3"/>
  <c r="T67" i="3"/>
  <c r="Y66" i="3"/>
  <c r="X66" i="3"/>
  <c r="W66" i="3"/>
  <c r="V66" i="3"/>
  <c r="U66" i="3"/>
  <c r="T66" i="3"/>
  <c r="Y65" i="3"/>
  <c r="X65" i="3"/>
  <c r="W65" i="3"/>
  <c r="V65" i="3"/>
  <c r="U65" i="3"/>
  <c r="T65" i="3"/>
  <c r="Y64" i="3"/>
  <c r="X64" i="3"/>
  <c r="W64" i="3"/>
  <c r="V64" i="3"/>
  <c r="U64" i="3"/>
  <c r="T64" i="3"/>
  <c r="Y63" i="3"/>
  <c r="X63" i="3"/>
  <c r="W63" i="3"/>
  <c r="V63" i="3"/>
  <c r="U63" i="3"/>
  <c r="T63" i="3"/>
  <c r="Y62" i="3"/>
  <c r="X62" i="3"/>
  <c r="W62" i="3"/>
  <c r="V62" i="3"/>
  <c r="U62" i="3"/>
  <c r="T62" i="3"/>
  <c r="Y61" i="3"/>
  <c r="X61" i="3"/>
  <c r="W61" i="3"/>
  <c r="V61" i="3"/>
  <c r="U61" i="3"/>
  <c r="T61" i="3"/>
  <c r="Y60" i="3"/>
  <c r="X60" i="3"/>
  <c r="W60" i="3"/>
  <c r="V60" i="3"/>
  <c r="U60" i="3"/>
  <c r="T60" i="3"/>
  <c r="Y59" i="3"/>
  <c r="X59" i="3"/>
  <c r="W59" i="3"/>
  <c r="V59" i="3"/>
  <c r="U59" i="3"/>
  <c r="T59" i="3"/>
  <c r="Y58" i="3"/>
  <c r="X58" i="3"/>
  <c r="W58" i="3"/>
  <c r="V58" i="3"/>
  <c r="U58" i="3"/>
  <c r="T58" i="3"/>
  <c r="Y57" i="3"/>
  <c r="X57" i="3"/>
  <c r="W57" i="3"/>
  <c r="V57" i="3"/>
  <c r="U57" i="3"/>
  <c r="T57" i="3"/>
  <c r="Y56" i="3"/>
  <c r="X56" i="3"/>
  <c r="W56" i="3"/>
  <c r="V56" i="3"/>
  <c r="U56" i="3"/>
  <c r="T56" i="3"/>
  <c r="Y55" i="3"/>
  <c r="X55" i="3"/>
  <c r="W55" i="3"/>
  <c r="V55" i="3"/>
  <c r="U55" i="3"/>
  <c r="T55" i="3"/>
  <c r="Y54" i="3"/>
  <c r="X54" i="3"/>
  <c r="W54" i="3"/>
  <c r="V54" i="3"/>
  <c r="U54" i="3"/>
  <c r="T54" i="3"/>
  <c r="Y53" i="3"/>
  <c r="X53" i="3"/>
  <c r="W53" i="3"/>
  <c r="V53" i="3"/>
  <c r="U53" i="3"/>
  <c r="T53" i="3"/>
  <c r="Y52" i="3"/>
  <c r="X52" i="3"/>
  <c r="W52" i="3"/>
  <c r="V52" i="3"/>
  <c r="U52" i="3"/>
  <c r="T52" i="3"/>
  <c r="Y51" i="3"/>
  <c r="X51" i="3"/>
  <c r="W51" i="3"/>
  <c r="V51" i="3"/>
  <c r="U51" i="3"/>
  <c r="T51" i="3"/>
  <c r="Y50" i="3"/>
  <c r="X50" i="3"/>
  <c r="W50" i="3"/>
  <c r="V50" i="3"/>
  <c r="U50" i="3"/>
  <c r="T50" i="3"/>
  <c r="Y49" i="3"/>
  <c r="X49" i="3"/>
  <c r="W49" i="3"/>
  <c r="V49" i="3"/>
  <c r="U49" i="3"/>
  <c r="T49" i="3"/>
  <c r="Y48" i="3"/>
  <c r="X48" i="3"/>
  <c r="W48" i="3"/>
  <c r="V48" i="3"/>
  <c r="U48" i="3"/>
  <c r="T48" i="3"/>
  <c r="Y47" i="3"/>
  <c r="X47" i="3"/>
  <c r="W47" i="3"/>
  <c r="V47" i="3"/>
  <c r="U47" i="3"/>
  <c r="T47" i="3"/>
  <c r="Y46" i="3"/>
  <c r="X46" i="3"/>
  <c r="W46" i="3"/>
  <c r="V46" i="3"/>
  <c r="U46" i="3"/>
  <c r="T46" i="3"/>
  <c r="Y45" i="3"/>
  <c r="X45" i="3"/>
  <c r="W45" i="3"/>
  <c r="V45" i="3"/>
  <c r="U45" i="3"/>
  <c r="T45" i="3"/>
  <c r="Y44" i="3"/>
  <c r="X44" i="3"/>
  <c r="W44" i="3"/>
  <c r="V44" i="3"/>
  <c r="U44" i="3"/>
  <c r="T44" i="3"/>
  <c r="Y43" i="3"/>
  <c r="X43" i="3"/>
  <c r="W43" i="3"/>
  <c r="V43" i="3"/>
  <c r="U43" i="3"/>
  <c r="T43" i="3"/>
  <c r="Y42" i="3"/>
  <c r="X42" i="3"/>
  <c r="W42" i="3"/>
  <c r="V42" i="3"/>
  <c r="U42" i="3"/>
  <c r="T42" i="3"/>
  <c r="Y41" i="3"/>
  <c r="X41" i="3"/>
  <c r="W41" i="3"/>
  <c r="V41" i="3"/>
  <c r="U41" i="3"/>
  <c r="T41" i="3"/>
  <c r="Y40" i="3"/>
  <c r="X40" i="3"/>
  <c r="W40" i="3"/>
  <c r="V40" i="3"/>
  <c r="U40" i="3"/>
  <c r="T40" i="3"/>
  <c r="Y39" i="3"/>
  <c r="X39" i="3"/>
  <c r="W39" i="3"/>
  <c r="V39" i="3"/>
  <c r="U39" i="3"/>
  <c r="T39" i="3"/>
  <c r="Y38" i="3"/>
  <c r="X38" i="3"/>
  <c r="W38" i="3"/>
  <c r="V38" i="3"/>
  <c r="U38" i="3"/>
  <c r="T38" i="3"/>
  <c r="Y37" i="3"/>
  <c r="X37" i="3"/>
  <c r="W37" i="3"/>
  <c r="V37" i="3"/>
  <c r="U37" i="3"/>
  <c r="T37" i="3"/>
  <c r="Y36" i="3"/>
  <c r="X36" i="3"/>
  <c r="W36" i="3"/>
  <c r="V36" i="3"/>
  <c r="U36" i="3"/>
  <c r="T36" i="3"/>
  <c r="Y35" i="3"/>
  <c r="X35" i="3"/>
  <c r="W35" i="3"/>
  <c r="V35" i="3"/>
  <c r="U35" i="3"/>
  <c r="T35" i="3"/>
  <c r="Y34" i="3"/>
  <c r="X34" i="3"/>
  <c r="W34" i="3"/>
  <c r="V34" i="3"/>
  <c r="U34" i="3"/>
  <c r="T34" i="3"/>
  <c r="Y33" i="3"/>
  <c r="X33" i="3"/>
  <c r="W33" i="3"/>
  <c r="V33" i="3"/>
  <c r="U33" i="3"/>
  <c r="T33" i="3"/>
  <c r="Y32" i="3"/>
  <c r="X32" i="3"/>
  <c r="W32" i="3"/>
  <c r="V32" i="3"/>
  <c r="U32" i="3"/>
  <c r="T32" i="3"/>
  <c r="Y31" i="3"/>
  <c r="X31" i="3"/>
  <c r="W31" i="3"/>
  <c r="V31" i="3"/>
  <c r="U31" i="3"/>
  <c r="T31" i="3"/>
  <c r="Y30" i="3"/>
  <c r="X30" i="3"/>
  <c r="W30" i="3"/>
  <c r="V30" i="3"/>
  <c r="U30" i="3"/>
  <c r="T30" i="3"/>
  <c r="Y29" i="3"/>
  <c r="X29" i="3"/>
  <c r="W29" i="3"/>
  <c r="V29" i="3"/>
  <c r="U29" i="3"/>
  <c r="T29" i="3"/>
  <c r="Y28" i="3"/>
  <c r="X28" i="3"/>
  <c r="W28" i="3"/>
  <c r="V28" i="3"/>
  <c r="U28" i="3"/>
  <c r="T28" i="3"/>
  <c r="Y27" i="3"/>
  <c r="X27" i="3"/>
  <c r="W27" i="3"/>
  <c r="V27" i="3"/>
  <c r="U27" i="3"/>
  <c r="T27" i="3"/>
  <c r="Y26" i="3"/>
  <c r="X26" i="3"/>
  <c r="W26" i="3"/>
  <c r="V26" i="3"/>
  <c r="U26" i="3"/>
  <c r="T26" i="3"/>
  <c r="Y25" i="3"/>
  <c r="X25" i="3"/>
  <c r="W25" i="3"/>
  <c r="V25" i="3"/>
  <c r="U25" i="3"/>
  <c r="T25" i="3"/>
  <c r="Y24" i="3"/>
  <c r="X24" i="3"/>
  <c r="W24" i="3"/>
  <c r="V24" i="3"/>
  <c r="U24" i="3"/>
  <c r="T24" i="3"/>
  <c r="R45" i="3"/>
  <c r="Q45" i="3"/>
  <c r="P45" i="3"/>
  <c r="O45" i="3"/>
  <c r="N45" i="3"/>
  <c r="M45" i="3"/>
  <c r="R44" i="3"/>
  <c r="Q44" i="3"/>
  <c r="P44" i="3"/>
  <c r="O44" i="3"/>
  <c r="N44" i="3"/>
  <c r="M44" i="3"/>
  <c r="R43" i="3"/>
  <c r="Q43" i="3"/>
  <c r="P43" i="3"/>
  <c r="O43" i="3"/>
  <c r="N43" i="3"/>
  <c r="M43" i="3"/>
  <c r="R42" i="3"/>
  <c r="Q42" i="3"/>
  <c r="P42" i="3"/>
  <c r="O42" i="3"/>
  <c r="N42" i="3"/>
  <c r="M42" i="3"/>
  <c r="R41" i="3"/>
  <c r="Q41" i="3"/>
  <c r="P41" i="3"/>
  <c r="O41" i="3"/>
  <c r="N41" i="3"/>
  <c r="M41" i="3"/>
  <c r="R40" i="3"/>
  <c r="Q40" i="3"/>
  <c r="P40" i="3"/>
  <c r="O40" i="3"/>
  <c r="N40" i="3"/>
  <c r="M40" i="3"/>
  <c r="R39" i="3"/>
  <c r="Q39" i="3"/>
  <c r="P39" i="3"/>
  <c r="O39" i="3"/>
  <c r="N39" i="3"/>
  <c r="M39" i="3"/>
  <c r="R38" i="3"/>
  <c r="Q38" i="3"/>
  <c r="P38" i="3"/>
  <c r="O38" i="3"/>
  <c r="N38" i="3"/>
  <c r="M38" i="3"/>
  <c r="R37" i="3"/>
  <c r="Q37" i="3"/>
  <c r="P37" i="3"/>
  <c r="O37" i="3"/>
  <c r="N37" i="3"/>
  <c r="M37" i="3"/>
  <c r="R36" i="3"/>
  <c r="Q36" i="3"/>
  <c r="P36" i="3"/>
  <c r="O36" i="3"/>
  <c r="N36" i="3"/>
  <c r="M36" i="3"/>
  <c r="R35" i="3"/>
  <c r="Q35" i="3"/>
  <c r="P35" i="3"/>
  <c r="O35" i="3"/>
  <c r="N35" i="3"/>
  <c r="M35" i="3"/>
  <c r="R34" i="3"/>
  <c r="Q34" i="3"/>
  <c r="P34" i="3"/>
  <c r="O34" i="3"/>
  <c r="N34" i="3"/>
  <c r="M34" i="3"/>
  <c r="R33" i="3"/>
  <c r="Q33" i="3"/>
  <c r="P33" i="3"/>
  <c r="O33" i="3"/>
  <c r="N33" i="3"/>
  <c r="M33" i="3"/>
  <c r="R32" i="3"/>
  <c r="Q32" i="3"/>
  <c r="P32" i="3"/>
  <c r="O32" i="3"/>
  <c r="N32" i="3"/>
  <c r="M32" i="3"/>
  <c r="R31" i="3"/>
  <c r="Q31" i="3"/>
  <c r="P31" i="3"/>
  <c r="O31" i="3"/>
  <c r="N31" i="3"/>
  <c r="M31" i="3"/>
  <c r="R30" i="3"/>
  <c r="Q30" i="3"/>
  <c r="P30" i="3"/>
  <c r="O30" i="3"/>
  <c r="N30" i="3"/>
  <c r="M30" i="3"/>
  <c r="R29" i="3"/>
  <c r="Q29" i="3"/>
  <c r="P29" i="3"/>
  <c r="O29" i="3"/>
  <c r="N29" i="3"/>
  <c r="M29" i="3"/>
  <c r="R28" i="3"/>
  <c r="Q28" i="3"/>
  <c r="P28" i="3"/>
  <c r="O28" i="3"/>
  <c r="N28" i="3"/>
  <c r="M28" i="3"/>
  <c r="R27" i="3"/>
  <c r="Q27" i="3"/>
  <c r="P27" i="3"/>
  <c r="O27" i="3"/>
  <c r="N27" i="3"/>
  <c r="M27" i="3"/>
  <c r="R26" i="3"/>
  <c r="Q26" i="3"/>
  <c r="P26" i="3"/>
  <c r="O26" i="3"/>
  <c r="N26" i="3"/>
  <c r="M26" i="3"/>
  <c r="R25" i="3"/>
  <c r="Q25" i="3"/>
  <c r="P25" i="3"/>
  <c r="O25" i="3"/>
  <c r="N25" i="3"/>
  <c r="M25" i="3"/>
  <c r="R24" i="3"/>
  <c r="Q24" i="3"/>
  <c r="P24" i="3"/>
  <c r="O24" i="3"/>
  <c r="N24" i="3"/>
  <c r="M24" i="3"/>
  <c r="K203" i="3"/>
  <c r="K182" i="3"/>
  <c r="K173" i="3"/>
  <c r="K163" i="3"/>
  <c r="K141" i="3"/>
  <c r="K132" i="3"/>
  <c r="K126" i="3"/>
  <c r="K114" i="3"/>
  <c r="K104" i="3"/>
  <c r="K91" i="3"/>
  <c r="K86" i="3"/>
  <c r="K76" i="3"/>
  <c r="K68" i="3"/>
  <c r="K46" i="3"/>
  <c r="CA204" i="3"/>
  <c r="CB204" i="3" s="1"/>
  <c r="CA203" i="3"/>
  <c r="CB203" i="3" s="1"/>
  <c r="CA199" i="3"/>
  <c r="CB199" i="3" s="1"/>
  <c r="CA201" i="3"/>
  <c r="CB201" i="3" s="1"/>
  <c r="CA200" i="3"/>
  <c r="CB200" i="3" s="1"/>
  <c r="CA202" i="3"/>
  <c r="CB202" i="3" s="1"/>
  <c r="CA198" i="3"/>
  <c r="CB198" i="3" s="1"/>
  <c r="CA194" i="3"/>
  <c r="CB194" i="3" s="1"/>
  <c r="CA193" i="3"/>
  <c r="CB193" i="3" s="1"/>
  <c r="CA195" i="3"/>
  <c r="CB195" i="3" s="1"/>
  <c r="CA196" i="3"/>
  <c r="CB196" i="3" s="1"/>
  <c r="CA197" i="3"/>
  <c r="CB197" i="3" s="1"/>
  <c r="CA192" i="3"/>
  <c r="CB192" i="3" s="1"/>
  <c r="CA191" i="3"/>
  <c r="CB191" i="3" s="1"/>
  <c r="CA190" i="3"/>
  <c r="CB190" i="3" s="1"/>
  <c r="CA189" i="3"/>
  <c r="CB189" i="3" s="1"/>
  <c r="CA188" i="3"/>
  <c r="CB188" i="3" s="1"/>
  <c r="CA187" i="3"/>
  <c r="CB187" i="3" s="1"/>
  <c r="CA186" i="3"/>
  <c r="CB186" i="3" s="1"/>
  <c r="CA185" i="3"/>
  <c r="CB185" i="3" s="1"/>
  <c r="CA184" i="3"/>
  <c r="CB184" i="3" s="1"/>
  <c r="CA183" i="3"/>
  <c r="CB183" i="3" s="1"/>
  <c r="CA182" i="3"/>
  <c r="CB182" i="3" s="1"/>
  <c r="CA180" i="3"/>
  <c r="CB180" i="3" s="1"/>
  <c r="CA181" i="3"/>
  <c r="CB181" i="3" s="1"/>
  <c r="CA179" i="3"/>
  <c r="CB179" i="3" s="1"/>
  <c r="CA178" i="3"/>
  <c r="CB178" i="3" s="1"/>
  <c r="CA177" i="3"/>
  <c r="CB177" i="3" s="1"/>
  <c r="CA176" i="3"/>
  <c r="CB176" i="3" s="1"/>
  <c r="CA175" i="3"/>
  <c r="CB175" i="3" s="1"/>
  <c r="CA174" i="3"/>
  <c r="CB174" i="3" s="1"/>
  <c r="CA173" i="3"/>
  <c r="CB173" i="3" s="1"/>
  <c r="CA172" i="3"/>
  <c r="CB172" i="3" s="1"/>
  <c r="CA171" i="3"/>
  <c r="CB171" i="3" s="1"/>
  <c r="CA170" i="3"/>
  <c r="CB170" i="3" s="1"/>
  <c r="CA169" i="3"/>
  <c r="CB169" i="3" s="1"/>
  <c r="CA168" i="3"/>
  <c r="CB168" i="3" s="1"/>
  <c r="CA167" i="3"/>
  <c r="CB167" i="3" s="1"/>
  <c r="CA166" i="3"/>
  <c r="CB166" i="3" s="1"/>
  <c r="CA165" i="3"/>
  <c r="CB165" i="3" s="1"/>
  <c r="CA164" i="3"/>
  <c r="CB164" i="3" s="1"/>
  <c r="CA163" i="3"/>
  <c r="CB163" i="3" s="1"/>
  <c r="CA161" i="3"/>
  <c r="CB161" i="3" s="1"/>
  <c r="CA162" i="3"/>
  <c r="CB162" i="3" s="1"/>
  <c r="CA160" i="3"/>
  <c r="CB160" i="3" s="1"/>
  <c r="CA156" i="3"/>
  <c r="CB156" i="3" s="1"/>
  <c r="CA157" i="3"/>
  <c r="CB157" i="3" s="1"/>
  <c r="CA158" i="3"/>
  <c r="CB158" i="3" s="1"/>
  <c r="CA159" i="3"/>
  <c r="CB159" i="3" s="1"/>
  <c r="CA155" i="3"/>
  <c r="CB155" i="3" s="1"/>
  <c r="CA153" i="3"/>
  <c r="CB153" i="3" s="1"/>
  <c r="CA154" i="3"/>
  <c r="CB154" i="3" s="1"/>
  <c r="CA152" i="3"/>
  <c r="CB152" i="3" s="1"/>
  <c r="CA151" i="3"/>
  <c r="CB151" i="3" s="1"/>
  <c r="CA147" i="3"/>
  <c r="CB147" i="3" s="1"/>
  <c r="CA149" i="3"/>
  <c r="CB149" i="3" s="1"/>
  <c r="CA148" i="3"/>
  <c r="CB148" i="3" s="1"/>
  <c r="CA150" i="3"/>
  <c r="CB150" i="3" s="1"/>
  <c r="CA146" i="3"/>
  <c r="CB146" i="3" s="1"/>
  <c r="CA145" i="3"/>
  <c r="CB145" i="3" s="1"/>
  <c r="CA144" i="3"/>
  <c r="CB144" i="3" s="1"/>
  <c r="CA143" i="3"/>
  <c r="CB143" i="3" s="1"/>
  <c r="CA142" i="3"/>
  <c r="CB142" i="3" s="1"/>
  <c r="CA141" i="3"/>
  <c r="CB141" i="3" s="1"/>
  <c r="CA139" i="3"/>
  <c r="CB139" i="3" s="1"/>
  <c r="CA140" i="3"/>
  <c r="CB140" i="3" s="1"/>
  <c r="CA138" i="3"/>
  <c r="CB138" i="3" s="1"/>
  <c r="CA137" i="3"/>
  <c r="CB137" i="3" s="1"/>
  <c r="CA136" i="3"/>
  <c r="CB136" i="3" s="1"/>
  <c r="CA135" i="3"/>
  <c r="CB135" i="3" s="1"/>
  <c r="CA134" i="3"/>
  <c r="CB134" i="3" s="1"/>
  <c r="CA133" i="3"/>
  <c r="CB133" i="3" s="1"/>
  <c r="CA132" i="3"/>
  <c r="CB132" i="3" s="1"/>
  <c r="CA131" i="3"/>
  <c r="CB131" i="3" s="1"/>
  <c r="CA130" i="3"/>
  <c r="CB130" i="3" s="1"/>
  <c r="CA129" i="3"/>
  <c r="CB129" i="3" s="1"/>
  <c r="CA128" i="3"/>
  <c r="CB128" i="3" s="1"/>
  <c r="CA127" i="3"/>
  <c r="CB127" i="3" s="1"/>
  <c r="CA126" i="3"/>
  <c r="CB126" i="3" s="1"/>
  <c r="CA124" i="3"/>
  <c r="CB124" i="3" s="1"/>
  <c r="CA125" i="3"/>
  <c r="CB125" i="3" s="1"/>
  <c r="CA122" i="3"/>
  <c r="CB122" i="3" s="1"/>
  <c r="CA123" i="3"/>
  <c r="CB123" i="3" s="1"/>
  <c r="CA121" i="3"/>
  <c r="CB121" i="3" s="1"/>
  <c r="CA120" i="3"/>
  <c r="CB120" i="3" s="1"/>
  <c r="CA119" i="3"/>
  <c r="CB119" i="3" s="1"/>
  <c r="CA117" i="3"/>
  <c r="CB117" i="3" s="1"/>
  <c r="CA118" i="3"/>
  <c r="CB118" i="3" s="1"/>
  <c r="CA116" i="3"/>
  <c r="CB116" i="3" s="1"/>
  <c r="CA115" i="3"/>
  <c r="CB115" i="3" s="1"/>
  <c r="CA114" i="3"/>
  <c r="CB114" i="3" s="1"/>
  <c r="CA113" i="3"/>
  <c r="CB113" i="3" s="1"/>
  <c r="CA112" i="3"/>
  <c r="CB112" i="3" s="1"/>
  <c r="CA110" i="3"/>
  <c r="CB110" i="3" s="1"/>
  <c r="CA111" i="3"/>
  <c r="CB111" i="3" s="1"/>
  <c r="CA109" i="3"/>
  <c r="CB109" i="3" s="1"/>
  <c r="CA108" i="3"/>
  <c r="CB108" i="3" s="1"/>
  <c r="CA107" i="3"/>
  <c r="CB107" i="3" s="1"/>
  <c r="CA106" i="3"/>
  <c r="CB106" i="3" s="1"/>
  <c r="CA105" i="3"/>
  <c r="CB105" i="3" s="1"/>
  <c r="CA104" i="3"/>
  <c r="CB104" i="3" s="1"/>
  <c r="CA103" i="3"/>
  <c r="CB103" i="3" s="1"/>
  <c r="CA102" i="3"/>
  <c r="CB102" i="3" s="1"/>
  <c r="CA100" i="3"/>
  <c r="CB100" i="3" s="1"/>
  <c r="CA101" i="3"/>
  <c r="CB101" i="3" s="1"/>
  <c r="CA99" i="3"/>
  <c r="CB99" i="3" s="1"/>
  <c r="CA98" i="3"/>
  <c r="CB98" i="3" s="1"/>
  <c r="CA97" i="3"/>
  <c r="CB97" i="3" s="1"/>
  <c r="CA96" i="3"/>
  <c r="CB96" i="3" s="1"/>
  <c r="CA95" i="3"/>
  <c r="CB95" i="3" s="1"/>
  <c r="CA94" i="3"/>
  <c r="CB94" i="3" s="1"/>
  <c r="CA93" i="3"/>
  <c r="CB93" i="3" s="1"/>
  <c r="CA92" i="3"/>
  <c r="CB92" i="3" s="1"/>
  <c r="CA91" i="3"/>
  <c r="CB91" i="3" s="1"/>
  <c r="CA90" i="3"/>
  <c r="CB90" i="3" s="1"/>
  <c r="CA89" i="3"/>
  <c r="CB89" i="3" s="1"/>
  <c r="CA88" i="3"/>
  <c r="CB88" i="3" s="1"/>
  <c r="CA87" i="3"/>
  <c r="CB87" i="3" s="1"/>
  <c r="CA86" i="3"/>
  <c r="CB86" i="3" s="1"/>
  <c r="CA85" i="3"/>
  <c r="CB85" i="3" s="1"/>
  <c r="CA84" i="3"/>
  <c r="CB84" i="3" s="1"/>
  <c r="CA83" i="3"/>
  <c r="CB83" i="3" s="1"/>
  <c r="CA82" i="3"/>
  <c r="CB82" i="3" s="1"/>
  <c r="CA81" i="3"/>
  <c r="CB81" i="3" s="1"/>
  <c r="CA80" i="3"/>
  <c r="CB80" i="3" s="1"/>
  <c r="CA79" i="3"/>
  <c r="CB79" i="3" s="1"/>
  <c r="CA78" i="3"/>
  <c r="CB78" i="3" s="1"/>
  <c r="CA77" i="3"/>
  <c r="CB77" i="3" s="1"/>
  <c r="CA76" i="3"/>
  <c r="CB76" i="3" s="1"/>
  <c r="CA75" i="3"/>
  <c r="CB75" i="3" s="1"/>
  <c r="CA74" i="3"/>
  <c r="CB74" i="3" s="1"/>
  <c r="CA73" i="3"/>
  <c r="CB73" i="3" s="1"/>
  <c r="CA72" i="3"/>
  <c r="CB72" i="3" s="1"/>
  <c r="CA71" i="3"/>
  <c r="CB71" i="3" s="1"/>
  <c r="CA70" i="3"/>
  <c r="CB70" i="3" s="1"/>
  <c r="CA69" i="3"/>
  <c r="CB69" i="3" s="1"/>
  <c r="CA68" i="3"/>
  <c r="CB68" i="3" s="1"/>
  <c r="CA66" i="3"/>
  <c r="CB66" i="3" s="1"/>
  <c r="CA67" i="3"/>
  <c r="CB67" i="3" s="1"/>
  <c r="CA65" i="3"/>
  <c r="CB65" i="3" s="1"/>
  <c r="CA59" i="3"/>
  <c r="CB59" i="3" s="1"/>
  <c r="CA61" i="3"/>
  <c r="CB61" i="3" s="1"/>
  <c r="CA63" i="3"/>
  <c r="CB63" i="3" s="1"/>
  <c r="CA58" i="3"/>
  <c r="CB58" i="3" s="1"/>
  <c r="CA60" i="3"/>
  <c r="CB60" i="3" s="1"/>
  <c r="CA64" i="3"/>
  <c r="CB64" i="3" s="1"/>
  <c r="CA62" i="3"/>
  <c r="CB62" i="3" s="1"/>
  <c r="CA55" i="3"/>
  <c r="CB55" i="3" s="1"/>
  <c r="CA57" i="3"/>
  <c r="CB57" i="3" s="1"/>
  <c r="CA56" i="3"/>
  <c r="CB56" i="3" s="1"/>
  <c r="CA54" i="3"/>
  <c r="CB54" i="3" s="1"/>
  <c r="CA53" i="3"/>
  <c r="CB53" i="3" s="1"/>
  <c r="CA52" i="3"/>
  <c r="CB52" i="3" s="1"/>
  <c r="CA51" i="3"/>
  <c r="CB51" i="3" s="1"/>
  <c r="CA50" i="3"/>
  <c r="CB50" i="3" s="1"/>
  <c r="CA49" i="3"/>
  <c r="CB49" i="3" s="1"/>
  <c r="CA48" i="3"/>
  <c r="CB48" i="3" s="1"/>
  <c r="CA47" i="3"/>
  <c r="CB47" i="3" s="1"/>
  <c r="CA46" i="3"/>
  <c r="CB46" i="3" s="1"/>
  <c r="CA37" i="3"/>
  <c r="CB37" i="3" s="1"/>
  <c r="CA39" i="3"/>
  <c r="CB39" i="3" s="1"/>
  <c r="CA42" i="3"/>
  <c r="CB42" i="3" s="1"/>
  <c r="CA40" i="3"/>
  <c r="CB40" i="3" s="1"/>
  <c r="CA45" i="3"/>
  <c r="CB45" i="3" s="1"/>
  <c r="CA41" i="3"/>
  <c r="CB41" i="3" s="1"/>
  <c r="CA43" i="3"/>
  <c r="CB43" i="3" s="1"/>
  <c r="CA38" i="3"/>
  <c r="CB38" i="3" s="1"/>
  <c r="CA44" i="3"/>
  <c r="CB44" i="3" s="1"/>
  <c r="CA36" i="3"/>
  <c r="CB36" i="3" s="1"/>
  <c r="CA35" i="3"/>
  <c r="CB35" i="3" s="1"/>
  <c r="CA32" i="3"/>
  <c r="CB32" i="3" s="1"/>
  <c r="CA34" i="3"/>
  <c r="CB34" i="3" s="1"/>
  <c r="CA33" i="3"/>
  <c r="CB33" i="3" s="1"/>
  <c r="CA31" i="3"/>
  <c r="CB31" i="3" s="1"/>
  <c r="CA29" i="3"/>
  <c r="CB29" i="3" s="1"/>
  <c r="CA30" i="3"/>
  <c r="CB30" i="3" s="1"/>
  <c r="CA28" i="3"/>
  <c r="CB28" i="3" s="1"/>
  <c r="CA27" i="3"/>
  <c r="CB27" i="3" s="1"/>
  <c r="CA26" i="3"/>
  <c r="CB26" i="3" s="1"/>
  <c r="CA25" i="3"/>
  <c r="CB25" i="3" s="1"/>
  <c r="CA24" i="3"/>
  <c r="CB24" i="3" s="1"/>
  <c r="BX204" i="3"/>
  <c r="BY204" i="3" s="1"/>
  <c r="BX203" i="3"/>
  <c r="BY203" i="3" s="1"/>
  <c r="BX199" i="3"/>
  <c r="BY199" i="3" s="1"/>
  <c r="BX201" i="3"/>
  <c r="BY201" i="3" s="1"/>
  <c r="BX200" i="3"/>
  <c r="BY200" i="3" s="1"/>
  <c r="BX202" i="3"/>
  <c r="BY202" i="3" s="1"/>
  <c r="BX198" i="3"/>
  <c r="BY198" i="3" s="1"/>
  <c r="BX194" i="3"/>
  <c r="BY194" i="3" s="1"/>
  <c r="BX193" i="3"/>
  <c r="BY193" i="3" s="1"/>
  <c r="BX195" i="3"/>
  <c r="BY195" i="3" s="1"/>
  <c r="BX196" i="3"/>
  <c r="BY196" i="3" s="1"/>
  <c r="BX197" i="3"/>
  <c r="BY197" i="3" s="1"/>
  <c r="BX192" i="3"/>
  <c r="BY192" i="3" s="1"/>
  <c r="BX191" i="3"/>
  <c r="BY191" i="3" s="1"/>
  <c r="BX190" i="3"/>
  <c r="BY190" i="3" s="1"/>
  <c r="BX189" i="3"/>
  <c r="BY189" i="3" s="1"/>
  <c r="BX188" i="3"/>
  <c r="BY188" i="3" s="1"/>
  <c r="BX187" i="3"/>
  <c r="BY187" i="3" s="1"/>
  <c r="BX186" i="3"/>
  <c r="BY186" i="3" s="1"/>
  <c r="BX185" i="3"/>
  <c r="BY185" i="3" s="1"/>
  <c r="BX184" i="3"/>
  <c r="BY184" i="3" s="1"/>
  <c r="BX183" i="3"/>
  <c r="BY183" i="3" s="1"/>
  <c r="BX182" i="3"/>
  <c r="BY182" i="3" s="1"/>
  <c r="BX180" i="3"/>
  <c r="BY180" i="3" s="1"/>
  <c r="BX181" i="3"/>
  <c r="BY181" i="3" s="1"/>
  <c r="BX179" i="3"/>
  <c r="BY179" i="3" s="1"/>
  <c r="BX178" i="3"/>
  <c r="BY178" i="3" s="1"/>
  <c r="BX177" i="3"/>
  <c r="BY177" i="3" s="1"/>
  <c r="BX176" i="3"/>
  <c r="BY176" i="3" s="1"/>
  <c r="BX175" i="3"/>
  <c r="BY175" i="3" s="1"/>
  <c r="BX174" i="3"/>
  <c r="BY174" i="3" s="1"/>
  <c r="BX173" i="3"/>
  <c r="BY173" i="3" s="1"/>
  <c r="BX172" i="3"/>
  <c r="BY172" i="3" s="1"/>
  <c r="BX171" i="3"/>
  <c r="BY171" i="3" s="1"/>
  <c r="BX170" i="3"/>
  <c r="BY170" i="3" s="1"/>
  <c r="BX169" i="3"/>
  <c r="BY169" i="3" s="1"/>
  <c r="BX168" i="3"/>
  <c r="BY168" i="3" s="1"/>
  <c r="BX167" i="3"/>
  <c r="BY167" i="3" s="1"/>
  <c r="BX166" i="3"/>
  <c r="BY166" i="3" s="1"/>
  <c r="BX165" i="3"/>
  <c r="BY165" i="3" s="1"/>
  <c r="BX164" i="3"/>
  <c r="BY164" i="3" s="1"/>
  <c r="BX163" i="3"/>
  <c r="BY163" i="3" s="1"/>
  <c r="BX161" i="3"/>
  <c r="BY161" i="3" s="1"/>
  <c r="BX162" i="3"/>
  <c r="BY162" i="3" s="1"/>
  <c r="BX160" i="3"/>
  <c r="BY160" i="3" s="1"/>
  <c r="BX156" i="3"/>
  <c r="BY156" i="3" s="1"/>
  <c r="BX157" i="3"/>
  <c r="BY157" i="3" s="1"/>
  <c r="BX158" i="3"/>
  <c r="BY158" i="3" s="1"/>
  <c r="BX159" i="3"/>
  <c r="BY159" i="3" s="1"/>
  <c r="BX155" i="3"/>
  <c r="BY155" i="3" s="1"/>
  <c r="BX153" i="3"/>
  <c r="BY153" i="3" s="1"/>
  <c r="BX154" i="3"/>
  <c r="BY154" i="3" s="1"/>
  <c r="BX152" i="3"/>
  <c r="BY152" i="3" s="1"/>
  <c r="BX151" i="3"/>
  <c r="BY151" i="3" s="1"/>
  <c r="BX147" i="3"/>
  <c r="BY147" i="3" s="1"/>
  <c r="BX149" i="3"/>
  <c r="BY149" i="3" s="1"/>
  <c r="BX148" i="3"/>
  <c r="BY148" i="3" s="1"/>
  <c r="BX150" i="3"/>
  <c r="BY150" i="3" s="1"/>
  <c r="BX146" i="3"/>
  <c r="BY146" i="3" s="1"/>
  <c r="BX145" i="3"/>
  <c r="BY145" i="3" s="1"/>
  <c r="BX144" i="3"/>
  <c r="BY144" i="3" s="1"/>
  <c r="BX143" i="3"/>
  <c r="BY143" i="3" s="1"/>
  <c r="BX142" i="3"/>
  <c r="BY142" i="3" s="1"/>
  <c r="BX141" i="3"/>
  <c r="BY141" i="3" s="1"/>
  <c r="BX139" i="3"/>
  <c r="BY139" i="3" s="1"/>
  <c r="BX140" i="3"/>
  <c r="BY140" i="3" s="1"/>
  <c r="BX138" i="3"/>
  <c r="BY138" i="3" s="1"/>
  <c r="BX137" i="3"/>
  <c r="BY137" i="3" s="1"/>
  <c r="BX136" i="3"/>
  <c r="BY136" i="3" s="1"/>
  <c r="BX135" i="3"/>
  <c r="BY135" i="3" s="1"/>
  <c r="BX134" i="3"/>
  <c r="BY134" i="3" s="1"/>
  <c r="BX133" i="3"/>
  <c r="BY133" i="3" s="1"/>
  <c r="BX132" i="3"/>
  <c r="BY132" i="3" s="1"/>
  <c r="BX131" i="3"/>
  <c r="BY131" i="3" s="1"/>
  <c r="BX130" i="3"/>
  <c r="BY130" i="3" s="1"/>
  <c r="BX129" i="3"/>
  <c r="BY129" i="3" s="1"/>
  <c r="BX128" i="3"/>
  <c r="BY128" i="3" s="1"/>
  <c r="BX127" i="3"/>
  <c r="BY127" i="3" s="1"/>
  <c r="BX126" i="3"/>
  <c r="BY126" i="3" s="1"/>
  <c r="BX124" i="3"/>
  <c r="BY124" i="3" s="1"/>
  <c r="BX125" i="3"/>
  <c r="BY125" i="3" s="1"/>
  <c r="BX122" i="3"/>
  <c r="BY122" i="3" s="1"/>
  <c r="BX123" i="3"/>
  <c r="BY123" i="3" s="1"/>
  <c r="BX121" i="3"/>
  <c r="BY121" i="3" s="1"/>
  <c r="BX120" i="3"/>
  <c r="BY120" i="3" s="1"/>
  <c r="BX119" i="3"/>
  <c r="BY119" i="3" s="1"/>
  <c r="BX117" i="3"/>
  <c r="BY117" i="3" s="1"/>
  <c r="BX118" i="3"/>
  <c r="BY118" i="3" s="1"/>
  <c r="BX116" i="3"/>
  <c r="BY116" i="3" s="1"/>
  <c r="BX115" i="3"/>
  <c r="BY115" i="3" s="1"/>
  <c r="BX114" i="3"/>
  <c r="BY114" i="3" s="1"/>
  <c r="BX113" i="3"/>
  <c r="BY113" i="3" s="1"/>
  <c r="BX112" i="3"/>
  <c r="BY112" i="3" s="1"/>
  <c r="BX110" i="3"/>
  <c r="BY110" i="3" s="1"/>
  <c r="BX111" i="3"/>
  <c r="BY111" i="3" s="1"/>
  <c r="BX109" i="3"/>
  <c r="BY109" i="3" s="1"/>
  <c r="BX108" i="3"/>
  <c r="BY108" i="3" s="1"/>
  <c r="BX107" i="3"/>
  <c r="BY107" i="3" s="1"/>
  <c r="BX106" i="3"/>
  <c r="BY106" i="3" s="1"/>
  <c r="BX105" i="3"/>
  <c r="BY105" i="3" s="1"/>
  <c r="BX104" i="3"/>
  <c r="BY104" i="3" s="1"/>
  <c r="BX103" i="3"/>
  <c r="BY103" i="3" s="1"/>
  <c r="BX102" i="3"/>
  <c r="BY102" i="3" s="1"/>
  <c r="BX100" i="3"/>
  <c r="BY100" i="3" s="1"/>
  <c r="BX101" i="3"/>
  <c r="BY101" i="3" s="1"/>
  <c r="BX99" i="3"/>
  <c r="BY99" i="3" s="1"/>
  <c r="BX98" i="3"/>
  <c r="BY98" i="3" s="1"/>
  <c r="BX97" i="3"/>
  <c r="BY97" i="3" s="1"/>
  <c r="BX96" i="3"/>
  <c r="BY96" i="3" s="1"/>
  <c r="BX95" i="3"/>
  <c r="BY95" i="3" s="1"/>
  <c r="BX94" i="3"/>
  <c r="BY94" i="3" s="1"/>
  <c r="BX93" i="3"/>
  <c r="BY93" i="3" s="1"/>
  <c r="BX92" i="3"/>
  <c r="BY92" i="3" s="1"/>
  <c r="BX91" i="3"/>
  <c r="BY91" i="3" s="1"/>
  <c r="BX90" i="3"/>
  <c r="BY90" i="3" s="1"/>
  <c r="BX89" i="3"/>
  <c r="BY89" i="3" s="1"/>
  <c r="BX88" i="3"/>
  <c r="BY88" i="3" s="1"/>
  <c r="BX87" i="3"/>
  <c r="BY87" i="3" s="1"/>
  <c r="BX86" i="3"/>
  <c r="BY86" i="3" s="1"/>
  <c r="BX85" i="3"/>
  <c r="BY85" i="3" s="1"/>
  <c r="BX84" i="3"/>
  <c r="BY84" i="3" s="1"/>
  <c r="BX83" i="3"/>
  <c r="BY83" i="3" s="1"/>
  <c r="BX82" i="3"/>
  <c r="BY82" i="3" s="1"/>
  <c r="BX81" i="3"/>
  <c r="BY81" i="3" s="1"/>
  <c r="BX80" i="3"/>
  <c r="BY80" i="3" s="1"/>
  <c r="BX79" i="3"/>
  <c r="BY79" i="3" s="1"/>
  <c r="BX78" i="3"/>
  <c r="BY78" i="3" s="1"/>
  <c r="BX77" i="3"/>
  <c r="BY77" i="3" s="1"/>
  <c r="BX76" i="3"/>
  <c r="BY76" i="3" s="1"/>
  <c r="BX75" i="3"/>
  <c r="BY75" i="3" s="1"/>
  <c r="BX74" i="3"/>
  <c r="BY74" i="3" s="1"/>
  <c r="BX73" i="3"/>
  <c r="BY73" i="3" s="1"/>
  <c r="BX72" i="3"/>
  <c r="BY72" i="3" s="1"/>
  <c r="BX71" i="3"/>
  <c r="BY71" i="3" s="1"/>
  <c r="BX70" i="3"/>
  <c r="BY70" i="3" s="1"/>
  <c r="BX69" i="3"/>
  <c r="BY69" i="3" s="1"/>
  <c r="BX68" i="3"/>
  <c r="BY68" i="3" s="1"/>
  <c r="BX66" i="3"/>
  <c r="BY66" i="3" s="1"/>
  <c r="BX67" i="3"/>
  <c r="BY67" i="3" s="1"/>
  <c r="BX65" i="3"/>
  <c r="BY65" i="3" s="1"/>
  <c r="BX59" i="3"/>
  <c r="BY59" i="3" s="1"/>
  <c r="BX61" i="3"/>
  <c r="BY61" i="3" s="1"/>
  <c r="BX63" i="3"/>
  <c r="BY63" i="3" s="1"/>
  <c r="BX58" i="3"/>
  <c r="BY58" i="3" s="1"/>
  <c r="BX60" i="3"/>
  <c r="BY60" i="3" s="1"/>
  <c r="BX64" i="3"/>
  <c r="BY64" i="3" s="1"/>
  <c r="BX62" i="3"/>
  <c r="BY62" i="3" s="1"/>
  <c r="BX55" i="3"/>
  <c r="BY55" i="3" s="1"/>
  <c r="BX57" i="3"/>
  <c r="BY57" i="3" s="1"/>
  <c r="BX56" i="3"/>
  <c r="BY56" i="3" s="1"/>
  <c r="BX54" i="3"/>
  <c r="BY54" i="3" s="1"/>
  <c r="BX53" i="3"/>
  <c r="BY53" i="3" s="1"/>
  <c r="BX52" i="3"/>
  <c r="BY52" i="3" s="1"/>
  <c r="BX51" i="3"/>
  <c r="BY51" i="3" s="1"/>
  <c r="BX50" i="3"/>
  <c r="BY50" i="3" s="1"/>
  <c r="BX49" i="3"/>
  <c r="BY49" i="3" s="1"/>
  <c r="BX48" i="3"/>
  <c r="BY48" i="3" s="1"/>
  <c r="BX47" i="3"/>
  <c r="BY47" i="3" s="1"/>
  <c r="BX46" i="3"/>
  <c r="BY46" i="3" s="1"/>
  <c r="BX37" i="3"/>
  <c r="BY37" i="3" s="1"/>
  <c r="BX39" i="3"/>
  <c r="BY39" i="3" s="1"/>
  <c r="BX42" i="3"/>
  <c r="BY42" i="3" s="1"/>
  <c r="BX40" i="3"/>
  <c r="BY40" i="3" s="1"/>
  <c r="BX45" i="3"/>
  <c r="BY45" i="3" s="1"/>
  <c r="BX41" i="3"/>
  <c r="BY41" i="3" s="1"/>
  <c r="BX43" i="3"/>
  <c r="BY43" i="3" s="1"/>
  <c r="BX38" i="3"/>
  <c r="BY38" i="3" s="1"/>
  <c r="BX44" i="3"/>
  <c r="BY44" i="3" s="1"/>
  <c r="BX36" i="3"/>
  <c r="BY36" i="3" s="1"/>
  <c r="BX35" i="3"/>
  <c r="BY35" i="3" s="1"/>
  <c r="BX32" i="3"/>
  <c r="BY32" i="3" s="1"/>
  <c r="BX34" i="3"/>
  <c r="BY34" i="3" s="1"/>
  <c r="BX33" i="3"/>
  <c r="BY33" i="3" s="1"/>
  <c r="BX31" i="3"/>
  <c r="BY31" i="3" s="1"/>
  <c r="BX29" i="3"/>
  <c r="BY29" i="3" s="1"/>
  <c r="BX30" i="3"/>
  <c r="BY30" i="3" s="1"/>
  <c r="BX28" i="3"/>
  <c r="BY28" i="3" s="1"/>
  <c r="BX27" i="3"/>
  <c r="BY27" i="3" s="1"/>
  <c r="BX26" i="3"/>
  <c r="BY26" i="3" s="1"/>
  <c r="BX25" i="3"/>
  <c r="BY25" i="3" s="1"/>
  <c r="BX24" i="3"/>
  <c r="BY24" i="3" s="1"/>
  <c r="L26" i="3"/>
  <c r="L28" i="3"/>
  <c r="L24" i="3"/>
  <c r="L30" i="3"/>
  <c r="L31" i="3"/>
  <c r="L35" i="3"/>
  <c r="L44" i="3"/>
  <c r="L38" i="3"/>
  <c r="L32" i="3"/>
  <c r="L34" i="3"/>
  <c r="L43" i="3"/>
  <c r="L36" i="3"/>
  <c r="L41" i="3"/>
  <c r="L45" i="3"/>
  <c r="L40" i="3"/>
  <c r="L42" i="3"/>
  <c r="L39" i="3"/>
  <c r="L33" i="3"/>
  <c r="L29" i="3"/>
  <c r="L37" i="3"/>
  <c r="L46" i="3"/>
  <c r="L54" i="3"/>
  <c r="L53" i="3"/>
  <c r="L57" i="3"/>
  <c r="L60" i="3"/>
  <c r="L64" i="3"/>
  <c r="L58" i="3"/>
  <c r="L63" i="3"/>
  <c r="L51" i="3"/>
  <c r="L65" i="3"/>
  <c r="L52" i="3"/>
  <c r="L47" i="3"/>
  <c r="L62" i="3"/>
  <c r="L48" i="3"/>
  <c r="L49" i="3"/>
  <c r="L61" i="3"/>
  <c r="L50" i="3"/>
  <c r="L55" i="3"/>
  <c r="L56" i="3"/>
  <c r="L59" i="3"/>
  <c r="L67" i="3"/>
  <c r="L66" i="3"/>
  <c r="L68" i="3"/>
  <c r="L74" i="3"/>
  <c r="L72" i="3"/>
  <c r="L75" i="3"/>
  <c r="L73" i="3"/>
  <c r="L71" i="3"/>
  <c r="L70" i="3"/>
  <c r="L69" i="3"/>
  <c r="L76" i="3"/>
  <c r="L77" i="3"/>
  <c r="L80" i="3"/>
  <c r="L78" i="3"/>
  <c r="L81" i="3"/>
  <c r="L79" i="3"/>
  <c r="L82" i="3"/>
  <c r="L83" i="3"/>
  <c r="L84" i="3"/>
  <c r="L85" i="3"/>
  <c r="L86" i="3"/>
  <c r="L88" i="3"/>
  <c r="L89" i="3"/>
  <c r="L90" i="3"/>
  <c r="L87" i="3"/>
  <c r="L91" i="3"/>
  <c r="L100" i="3"/>
  <c r="L99" i="3"/>
  <c r="L98" i="3"/>
  <c r="L97" i="3"/>
  <c r="L95" i="3"/>
  <c r="L96" i="3"/>
  <c r="L93" i="3"/>
  <c r="L94" i="3"/>
  <c r="L101" i="3"/>
  <c r="L102" i="3"/>
  <c r="L92" i="3"/>
  <c r="L103" i="3"/>
  <c r="L104" i="3"/>
  <c r="L112" i="3"/>
  <c r="L106" i="3"/>
  <c r="L113" i="3"/>
  <c r="L108" i="3"/>
  <c r="L107" i="3"/>
  <c r="L111" i="3"/>
  <c r="L109" i="3"/>
  <c r="L110" i="3"/>
  <c r="L105" i="3"/>
  <c r="L114" i="3"/>
  <c r="L121" i="3"/>
  <c r="L123" i="3"/>
  <c r="L116" i="3"/>
  <c r="L125" i="3"/>
  <c r="L119" i="3"/>
  <c r="L117" i="3"/>
  <c r="L118" i="3"/>
  <c r="L122" i="3"/>
  <c r="L124" i="3"/>
  <c r="L120" i="3"/>
  <c r="L115" i="3"/>
  <c r="L126" i="3"/>
  <c r="L130" i="3"/>
  <c r="L129" i="3"/>
  <c r="L131" i="3"/>
  <c r="L128" i="3"/>
  <c r="L127" i="3"/>
  <c r="L132" i="3"/>
  <c r="L134" i="3"/>
  <c r="L137" i="3"/>
  <c r="L135" i="3"/>
  <c r="L136" i="3"/>
  <c r="L138" i="3"/>
  <c r="L133" i="3"/>
  <c r="L140" i="3"/>
  <c r="L139" i="3"/>
  <c r="L141" i="3"/>
  <c r="L144" i="3"/>
  <c r="L153" i="3"/>
  <c r="L150" i="3"/>
  <c r="L148" i="3"/>
  <c r="L143" i="3"/>
  <c r="L157" i="3"/>
  <c r="L145" i="3"/>
  <c r="L146" i="3"/>
  <c r="L159" i="3"/>
  <c r="L158" i="3"/>
  <c r="L149" i="3"/>
  <c r="L160" i="3"/>
  <c r="L156" i="3"/>
  <c r="L147" i="3"/>
  <c r="L162" i="3"/>
  <c r="L154" i="3"/>
  <c r="L151" i="3"/>
  <c r="L142" i="3"/>
  <c r="L155" i="3"/>
  <c r="L152" i="3"/>
  <c r="L161" i="3"/>
  <c r="L163" i="3"/>
  <c r="L165" i="3"/>
  <c r="L167" i="3"/>
  <c r="L168" i="3"/>
  <c r="L170" i="3"/>
  <c r="L166" i="3"/>
  <c r="L169" i="3"/>
  <c r="L171" i="3"/>
  <c r="L164" i="3"/>
  <c r="L172" i="3"/>
  <c r="L173" i="3"/>
  <c r="L177" i="3"/>
  <c r="L178" i="3"/>
  <c r="L176" i="3"/>
  <c r="L175" i="3"/>
  <c r="L181" i="3"/>
  <c r="L179" i="3"/>
  <c r="L174" i="3"/>
  <c r="L180" i="3"/>
  <c r="L182" i="3"/>
  <c r="L188" i="3"/>
  <c r="L190" i="3"/>
  <c r="L184" i="3"/>
  <c r="L191" i="3"/>
  <c r="L192" i="3"/>
  <c r="L202" i="3"/>
  <c r="L187" i="3"/>
  <c r="L185" i="3"/>
  <c r="L200" i="3"/>
  <c r="L201" i="3"/>
  <c r="L196" i="3"/>
  <c r="L197" i="3"/>
  <c r="L195" i="3"/>
  <c r="L186" i="3"/>
  <c r="L193" i="3"/>
  <c r="L189" i="3"/>
  <c r="L194" i="3"/>
  <c r="L198" i="3"/>
  <c r="L183" i="3"/>
  <c r="L199" i="3"/>
  <c r="L203" i="3"/>
  <c r="L204" i="3"/>
  <c r="L25" i="3"/>
  <c r="S132" i="3" l="1"/>
  <c r="S173" i="3"/>
  <c r="S86" i="3"/>
  <c r="S68" i="3"/>
  <c r="S76" i="3"/>
  <c r="S114" i="3"/>
  <c r="S91" i="3"/>
  <c r="S182" i="3"/>
  <c r="S203" i="3"/>
  <c r="R68" i="3"/>
  <c r="R86" i="3"/>
  <c r="N126" i="3"/>
  <c r="N141" i="3"/>
  <c r="P173" i="3"/>
  <c r="R173" i="3"/>
  <c r="R182" i="3"/>
  <c r="R203" i="3"/>
  <c r="S46" i="3"/>
  <c r="S141" i="3"/>
  <c r="S163" i="3"/>
  <c r="M68" i="3"/>
  <c r="M91" i="3"/>
  <c r="M104" i="3"/>
  <c r="M114" i="3"/>
  <c r="O141" i="3"/>
  <c r="O163" i="3"/>
  <c r="S126" i="3"/>
  <c r="S104" i="3"/>
  <c r="Q68" i="3"/>
  <c r="M126" i="3"/>
  <c r="M132" i="3"/>
  <c r="O132" i="3"/>
  <c r="M141" i="3"/>
  <c r="Q173" i="3"/>
  <c r="Q182" i="3"/>
  <c r="Q203" i="3"/>
  <c r="O126" i="3"/>
  <c r="N76" i="3"/>
  <c r="N91" i="3"/>
  <c r="N104" i="3"/>
  <c r="N114" i="3"/>
  <c r="P126" i="3"/>
  <c r="N132" i="3"/>
  <c r="P132" i="3"/>
  <c r="P141" i="3"/>
  <c r="P163" i="3"/>
  <c r="O68" i="3"/>
  <c r="O76" i="3"/>
  <c r="M76" i="3"/>
  <c r="M86" i="3"/>
  <c r="O91" i="3"/>
  <c r="O104" i="3"/>
  <c r="O114" i="3"/>
  <c r="Q114" i="3"/>
  <c r="Q132" i="3"/>
  <c r="Q141" i="3"/>
  <c r="Q163" i="3"/>
  <c r="M182" i="3"/>
  <c r="M203" i="3"/>
  <c r="P46" i="3"/>
  <c r="N68" i="3"/>
  <c r="P68" i="3"/>
  <c r="N86" i="3"/>
  <c r="P86" i="3"/>
  <c r="P91" i="3"/>
  <c r="P104" i="3"/>
  <c r="P114" i="3"/>
  <c r="R126" i="3"/>
  <c r="R141" i="3"/>
  <c r="R163" i="3"/>
  <c r="N173" i="3"/>
  <c r="N182" i="3"/>
  <c r="N203" i="3"/>
  <c r="Q76" i="3"/>
  <c r="O86" i="3"/>
  <c r="Q86" i="3"/>
  <c r="Q91" i="3"/>
  <c r="Q104" i="3"/>
  <c r="Q126" i="3"/>
  <c r="M163" i="3"/>
  <c r="M173" i="3"/>
  <c r="O173" i="3"/>
  <c r="O182" i="3"/>
  <c r="O203" i="3"/>
  <c r="R76" i="3"/>
  <c r="P76" i="3"/>
  <c r="R91" i="3"/>
  <c r="R104" i="3"/>
  <c r="R114" i="3"/>
  <c r="R132" i="3"/>
  <c r="N163" i="3"/>
  <c r="P182" i="3"/>
  <c r="P203" i="3"/>
  <c r="N46" i="3"/>
  <c r="O46" i="3"/>
  <c r="Q46" i="3"/>
  <c r="M46" i="3"/>
  <c r="R46" i="3"/>
  <c r="K204" i="3"/>
</calcChain>
</file>

<file path=xl/sharedStrings.xml><?xml version="1.0" encoding="utf-8"?>
<sst xmlns="http://schemas.openxmlformats.org/spreadsheetml/2006/main" count="2010" uniqueCount="765">
  <si>
    <t>6.11 Sumarizace produkce základních oboru poskytovatelů akutní lůžkové péče</t>
  </si>
  <si>
    <t>Dimenze 6: Produkce a náklady segmentu lůžkové péče</t>
  </si>
  <si>
    <t>Rok 2024</t>
  </si>
  <si>
    <t>Zdroj dat: Národní registr hrazených zdravotních služeb (NRHZS)</t>
  </si>
  <si>
    <r>
      <rPr>
        <i/>
        <sz val="11"/>
        <rFont val="Aptos Narrow"/>
        <family val="2"/>
        <charset val="238"/>
        <scheme val="minor"/>
      </rPr>
      <t>Podpořeno projektem </t>
    </r>
    <r>
      <rPr>
        <i/>
        <u/>
        <sz val="11"/>
        <color theme="10"/>
        <rFont val="Aptos Narrow"/>
        <family val="2"/>
        <charset val="238"/>
        <scheme val="minor"/>
      </rPr>
      <t>Konstrukce modelů pro predikci regionálních potřeb a dostupnosti zdravotní péče a s tím souvisejících ekonomických a personálních ukazatelů</t>
    </r>
    <r>
      <rPr>
        <i/>
        <sz val="11"/>
        <rFont val="Aptos Narrow"/>
        <family val="2"/>
        <charset val="238"/>
        <scheme val="minor"/>
      </rPr>
      <t xml:space="preserve"> (CZ.03.02.02/00/22_046/0002180).</t>
    </r>
  </si>
  <si>
    <t>TYP</t>
  </si>
  <si>
    <t>POČET</t>
  </si>
  <si>
    <t>CELKEM</t>
  </si>
  <si>
    <t>Počet</t>
  </si>
  <si>
    <t>ARO</t>
  </si>
  <si>
    <t>INT</t>
  </si>
  <si>
    <t>CHIR</t>
  </si>
  <si>
    <t>GYN-POR</t>
  </si>
  <si>
    <t>DĚT</t>
  </si>
  <si>
    <t>Ostatní</t>
  </si>
  <si>
    <t>ostatní</t>
  </si>
  <si>
    <t>Celkem</t>
  </si>
  <si>
    <t>z toho</t>
  </si>
  <si>
    <t>URGENT</t>
  </si>
  <si>
    <t>CENTER</t>
  </si>
  <si>
    <t>LŮŽKA</t>
  </si>
  <si>
    <t>základních</t>
  </si>
  <si>
    <t>CM</t>
  </si>
  <si>
    <t>CMI</t>
  </si>
  <si>
    <t>HP</t>
  </si>
  <si>
    <t>HP podíl</t>
  </si>
  <si>
    <t>CM podíl</t>
  </si>
  <si>
    <t>Kraj</t>
  </si>
  <si>
    <t>Kraj_název</t>
  </si>
  <si>
    <t>Typ ZZ</t>
  </si>
  <si>
    <t>IČO</t>
  </si>
  <si>
    <t>IČZ</t>
  </si>
  <si>
    <t>IČZ_název</t>
  </si>
  <si>
    <t>IČP_obec</t>
  </si>
  <si>
    <t>Zřizovatel</t>
  </si>
  <si>
    <t>PŘÍJMU</t>
  </si>
  <si>
    <t>VĚSTNÍK</t>
  </si>
  <si>
    <t>oborů</t>
  </si>
  <si>
    <t>ALL</t>
  </si>
  <si>
    <t>A</t>
  </si>
  <si>
    <t>CE</t>
  </si>
  <si>
    <t>BDFGH</t>
  </si>
  <si>
    <t>celkem</t>
  </si>
  <si>
    <t>DRG A</t>
  </si>
  <si>
    <t>CZ010</t>
  </si>
  <si>
    <t>Hlavní město Praha</t>
  </si>
  <si>
    <t>FN</t>
  </si>
  <si>
    <t>00064203</t>
  </si>
  <si>
    <t>05002000</t>
  </si>
  <si>
    <t>Fakultní nemocnice v Motole</t>
  </si>
  <si>
    <t>Praha 5</t>
  </si>
  <si>
    <t>MZD</t>
  </si>
  <si>
    <t>I</t>
  </si>
  <si>
    <t>00064165</t>
  </si>
  <si>
    <t>02004000</t>
  </si>
  <si>
    <t>Všeobecná fakultní nemocnice v Praze</t>
  </si>
  <si>
    <t>Praha 2</t>
  </si>
  <si>
    <t>00064173</t>
  </si>
  <si>
    <t>10002000</t>
  </si>
  <si>
    <t>Fakultní nemocnice Královské Vinohrady</t>
  </si>
  <si>
    <t>Praha 10</t>
  </si>
  <si>
    <t>00064211</t>
  </si>
  <si>
    <t>08006000</t>
  </si>
  <si>
    <t>Fakultní nemocnice Bulovka</t>
  </si>
  <si>
    <t>Praha 8</t>
  </si>
  <si>
    <t>00064190</t>
  </si>
  <si>
    <t>04005000</t>
  </si>
  <si>
    <t>Fakultní Thomayerova nemocnice</t>
  </si>
  <si>
    <t>Praha 4</t>
  </si>
  <si>
    <t>Krajské</t>
  </si>
  <si>
    <t>00023884</t>
  </si>
  <si>
    <t>05004000</t>
  </si>
  <si>
    <t>Nemocnice Na Homolce</t>
  </si>
  <si>
    <t>61383082</t>
  </si>
  <si>
    <t>06051000</t>
  </si>
  <si>
    <t>ÚVN - Vojenská fakultní nemocnice Praha</t>
  </si>
  <si>
    <t>Praha 6</t>
  </si>
  <si>
    <t>MO</t>
  </si>
  <si>
    <t>Centra</t>
  </si>
  <si>
    <t>00023001</t>
  </si>
  <si>
    <t>04002000</t>
  </si>
  <si>
    <t>Institut klin.a exper.medicíny v Praze</t>
  </si>
  <si>
    <t>Oblastní</t>
  </si>
  <si>
    <t>00879444</t>
  </si>
  <si>
    <t>01003000</t>
  </si>
  <si>
    <t>Nemocnice Na Františku</t>
  </si>
  <si>
    <t>Praha 1</t>
  </si>
  <si>
    <t>Obec, město</t>
  </si>
  <si>
    <t>II</t>
  </si>
  <si>
    <t>73634085</t>
  </si>
  <si>
    <t>01002000</t>
  </si>
  <si>
    <t>Nem.Mil.sester sv.K.Boromej.v Praze</t>
  </si>
  <si>
    <t>Církev</t>
  </si>
  <si>
    <t>19738269</t>
  </si>
  <si>
    <t>04150000</t>
  </si>
  <si>
    <t>ZZMS</t>
  </si>
  <si>
    <t>MS</t>
  </si>
  <si>
    <t>00023698</t>
  </si>
  <si>
    <t>04004000</t>
  </si>
  <si>
    <t>Ústav pro péči o matku a dítě</t>
  </si>
  <si>
    <t>28892950</t>
  </si>
  <si>
    <t>03336000</t>
  </si>
  <si>
    <t>OB klinika a.s.</t>
  </si>
  <si>
    <t>Praha 3</t>
  </si>
  <si>
    <t>Soukromé</t>
  </si>
  <si>
    <t>Psychiatrické</t>
  </si>
  <si>
    <t>00064220</t>
  </si>
  <si>
    <t>08516000</t>
  </si>
  <si>
    <t>Psychiatrická nemocnice Bohnice</t>
  </si>
  <si>
    <t>00023736</t>
  </si>
  <si>
    <t>02002000</t>
  </si>
  <si>
    <t>Ústav hematologie a krevní transfuze</t>
  </si>
  <si>
    <t>61858366</t>
  </si>
  <si>
    <t>09628000</t>
  </si>
  <si>
    <t>ISCARE a.s.</t>
  </si>
  <si>
    <t>Praha 9</t>
  </si>
  <si>
    <t>49679236</t>
  </si>
  <si>
    <t>08075000</t>
  </si>
  <si>
    <t>KARDIOLOGIE NA BULOVCE, s.r.o.</t>
  </si>
  <si>
    <t>28971906</t>
  </si>
  <si>
    <t>10714000</t>
  </si>
  <si>
    <t>Nemocnice Vršovice a.s.</t>
  </si>
  <si>
    <t>49686356</t>
  </si>
  <si>
    <t>05656000</t>
  </si>
  <si>
    <t>MEDITERRA s.r.o.</t>
  </si>
  <si>
    <t>26432471</t>
  </si>
  <si>
    <t>09438000</t>
  </si>
  <si>
    <t>Centrum léčby pohybového aparátu, s.r.o.</t>
  </si>
  <si>
    <t>00023728</t>
  </si>
  <si>
    <t>02001000</t>
  </si>
  <si>
    <t>Revmatologický ústav</t>
  </si>
  <si>
    <t>29032806</t>
  </si>
  <si>
    <t>08439000</t>
  </si>
  <si>
    <t>ORTO - REHA, s.r.o.</t>
  </si>
  <si>
    <t>CZ010 Celkem</t>
  </si>
  <si>
    <t>CZ020</t>
  </si>
  <si>
    <t>Středočeský</t>
  </si>
  <si>
    <t>27256391</t>
  </si>
  <si>
    <t>23101000</t>
  </si>
  <si>
    <t>Oblastní nemocnice Kolín, a.s.</t>
  </si>
  <si>
    <t>Kolín</t>
  </si>
  <si>
    <t>27256456</t>
  </si>
  <si>
    <t>26001000</t>
  </si>
  <si>
    <t>Oblastní nemocnice Mladá Boleslav, a. s.</t>
  </si>
  <si>
    <t>Mladá Boleslav</t>
  </si>
  <si>
    <t>27256537</t>
  </si>
  <si>
    <t>22101000</t>
  </si>
  <si>
    <t>Oblastní nemocnice Kladno, a.s.,</t>
  </si>
  <si>
    <t>Kladno</t>
  </si>
  <si>
    <t>27872963</t>
  </si>
  <si>
    <t>21002000</t>
  </si>
  <si>
    <t>NH Hospital a.s. - Nemocnice Hořovice</t>
  </si>
  <si>
    <t>Hořovice</t>
  </si>
  <si>
    <t>27085031</t>
  </si>
  <si>
    <t>30531000</t>
  </si>
  <si>
    <t>Oblastní nemocnice Příbram, a.s.</t>
  </si>
  <si>
    <t>Příbram</t>
  </si>
  <si>
    <t>27253236</t>
  </si>
  <si>
    <t>20101000</t>
  </si>
  <si>
    <t>Nemocnice Rudolfa a Stefanie Benešov,a.s</t>
  </si>
  <si>
    <t>Benešov</t>
  </si>
  <si>
    <t>00875295</t>
  </si>
  <si>
    <t>22102000</t>
  </si>
  <si>
    <t>Nemocnice  Slaný</t>
  </si>
  <si>
    <t>Slaný</t>
  </si>
  <si>
    <t>00873764</t>
  </si>
  <si>
    <t>24200000</t>
  </si>
  <si>
    <t>Městská nemocnice Čáslav</t>
  </si>
  <si>
    <t>Čáslav</t>
  </si>
  <si>
    <t>27958639</t>
  </si>
  <si>
    <t>25110000</t>
  </si>
  <si>
    <t>Mělnická zdravotní, a.s.</t>
  </si>
  <si>
    <t>Mělník</t>
  </si>
  <si>
    <t>28762886</t>
  </si>
  <si>
    <t>27001000</t>
  </si>
  <si>
    <t>Nemocnice Nymburk s.r.o.</t>
  </si>
  <si>
    <t>Nymburk</t>
  </si>
  <si>
    <t>05212146</t>
  </si>
  <si>
    <t>31001000</t>
  </si>
  <si>
    <t>Masarykova nemocnice Rakovník s.r.o.</t>
  </si>
  <si>
    <t>Rakovník</t>
  </si>
  <si>
    <t>26752051</t>
  </si>
  <si>
    <t>21001000</t>
  </si>
  <si>
    <t>JESSENIA a.s. - Rehabilitační Nem.Beroun</t>
  </si>
  <si>
    <t>Beroun</t>
  </si>
  <si>
    <t>47540265</t>
  </si>
  <si>
    <t>26007000</t>
  </si>
  <si>
    <t>Klinika Dr. Pírka s. r. o.</t>
  </si>
  <si>
    <t>26085011</t>
  </si>
  <si>
    <t>28002000</t>
  </si>
  <si>
    <t>PP Hospitals, s.r.o.</t>
  </si>
  <si>
    <t>Brandýs nad Labem-Stará Boleslav</t>
  </si>
  <si>
    <t>27365867</t>
  </si>
  <si>
    <t>28003000</t>
  </si>
  <si>
    <t>Nemocnice AGEL Říčany a.s.</t>
  </si>
  <si>
    <t>Říčany</t>
  </si>
  <si>
    <t>Kutná Hora</t>
  </si>
  <si>
    <t>27067742</t>
  </si>
  <si>
    <t>25310000</t>
  </si>
  <si>
    <t>ALMEDA a.s.</t>
  </si>
  <si>
    <t>Neratovice</t>
  </si>
  <si>
    <t>26495015</t>
  </si>
  <si>
    <t>27002000</t>
  </si>
  <si>
    <t>Městská nemocnice Městec Králové a.s.</t>
  </si>
  <si>
    <t>Městec Králové</t>
  </si>
  <si>
    <t>27207064</t>
  </si>
  <si>
    <t>30006000</t>
  </si>
  <si>
    <t>Nemocnice Na Pleši s.r.o.</t>
  </si>
  <si>
    <t>Nová Ves pod Pleší</t>
  </si>
  <si>
    <t>00068691</t>
  </si>
  <si>
    <t>26026000</t>
  </si>
  <si>
    <t>Psychiatrická nemocnice Kosmonosy</t>
  </si>
  <si>
    <t>Kosmonosy</t>
  </si>
  <si>
    <t>00023752</t>
  </si>
  <si>
    <t>08002000</t>
  </si>
  <si>
    <t>Národní ústav duševního zdraví</t>
  </si>
  <si>
    <t>Klecany</t>
  </si>
  <si>
    <t>CZ020 Celkem</t>
  </si>
  <si>
    <t>CZ031</t>
  </si>
  <si>
    <t>Jihočeský</t>
  </si>
  <si>
    <t>26068877</t>
  </si>
  <si>
    <t>32006000</t>
  </si>
  <si>
    <t>Nemocnice České Budějovice, a.s.</t>
  </si>
  <si>
    <t>České Budějovice</t>
  </si>
  <si>
    <t>26095203</t>
  </si>
  <si>
    <t>39001000</t>
  </si>
  <si>
    <t>Nemocnice Tábor, a.s.</t>
  </si>
  <si>
    <t>Tábor</t>
  </si>
  <si>
    <t>26095190</t>
  </si>
  <si>
    <t>36101000</t>
  </si>
  <si>
    <t>Nemocnice Písek, a.s.</t>
  </si>
  <si>
    <t>Písek</t>
  </si>
  <si>
    <t>26095157</t>
  </si>
  <si>
    <t>34001000</t>
  </si>
  <si>
    <t>Nemocnice Jindřichův Hradec, a.s.</t>
  </si>
  <si>
    <t>Jindřichův Hradec</t>
  </si>
  <si>
    <t>26095181</t>
  </si>
  <si>
    <t>38001000</t>
  </si>
  <si>
    <t>Nemocnice Strakonice, a.s.</t>
  </si>
  <si>
    <t>Strakonice</t>
  </si>
  <si>
    <t>26095149</t>
  </si>
  <si>
    <t>33100000</t>
  </si>
  <si>
    <t>Nemocnice Český Krumlov, a.s.</t>
  </si>
  <si>
    <t>Český Krumlov</t>
  </si>
  <si>
    <t>26095165</t>
  </si>
  <si>
    <t>37101000</t>
  </si>
  <si>
    <t>Nemocnice Prachatice, a.s.</t>
  </si>
  <si>
    <t>Prachatice</t>
  </si>
  <si>
    <t>CZ031 Celkem</t>
  </si>
  <si>
    <t>CZ032</t>
  </si>
  <si>
    <t>Plzeňský</t>
  </si>
  <si>
    <t>00669806</t>
  </si>
  <si>
    <t>44101000</t>
  </si>
  <si>
    <t>Fakultní nemocnice Plzeň</t>
  </si>
  <si>
    <t>Plzeň 1</t>
  </si>
  <si>
    <t>26360527</t>
  </si>
  <si>
    <t>43001000</t>
  </si>
  <si>
    <t>Klatovská nemocnice, a.s.</t>
  </si>
  <si>
    <t>Klatovy</t>
  </si>
  <si>
    <t>26361078</t>
  </si>
  <si>
    <t>40001000</t>
  </si>
  <si>
    <t>Domažlická nemocnice, a.s.</t>
  </si>
  <si>
    <t>Domažlice</t>
  </si>
  <si>
    <t>25202189</t>
  </si>
  <si>
    <t>44105000</t>
  </si>
  <si>
    <t>Mulačova nemocnice s. r. o.</t>
  </si>
  <si>
    <t>Plzeň 3</t>
  </si>
  <si>
    <t>26360900</t>
  </si>
  <si>
    <t>47101000</t>
  </si>
  <si>
    <t>Rokycanská nemocnice, a.s.</t>
  </si>
  <si>
    <t>Rokycany</t>
  </si>
  <si>
    <t>26361086</t>
  </si>
  <si>
    <t>45001000</t>
  </si>
  <si>
    <t>Stodská nemocnice, a.s.</t>
  </si>
  <si>
    <t>Stod</t>
  </si>
  <si>
    <t>46885251</t>
  </si>
  <si>
    <t>44103000</t>
  </si>
  <si>
    <t>PRIVAMED a.s.</t>
  </si>
  <si>
    <t>49786954</t>
  </si>
  <si>
    <t>44613000</t>
  </si>
  <si>
    <t>Nemocnice u Sv. Jiří s. r. o.</t>
  </si>
  <si>
    <t>Plzeň 4</t>
  </si>
  <si>
    <t>00669792</t>
  </si>
  <si>
    <t>45909000</t>
  </si>
  <si>
    <t>Psychiatrická nemocnice v Dobřanech</t>
  </si>
  <si>
    <t>Dobřany</t>
  </si>
  <si>
    <t>CZ032 Celkem</t>
  </si>
  <si>
    <t>CZ041</t>
  </si>
  <si>
    <t>Karlovarský</t>
  </si>
  <si>
    <t>26365804</t>
  </si>
  <si>
    <t>42008000</t>
  </si>
  <si>
    <t>Karlovarská krajská nemocnice a.s.</t>
  </si>
  <si>
    <t>Karlovy Vary</t>
  </si>
  <si>
    <t>24747246</t>
  </si>
  <si>
    <t>48008000</t>
  </si>
  <si>
    <t>Nemocnice Sokolov s.r.o.</t>
  </si>
  <si>
    <t>Sokolov</t>
  </si>
  <si>
    <t>42041000</t>
  </si>
  <si>
    <t>Karlovarská krajská nemocnice a.s.-Cheb</t>
  </si>
  <si>
    <t>Cheb</t>
  </si>
  <si>
    <t>47714913</t>
  </si>
  <si>
    <t>42010000</t>
  </si>
  <si>
    <t>Nemocnice Ostrov s.r.o.</t>
  </si>
  <si>
    <t>Ostrov</t>
  </si>
  <si>
    <t>CZ041 Celkem</t>
  </si>
  <si>
    <t>CZ042</t>
  </si>
  <si>
    <t>Ústecký</t>
  </si>
  <si>
    <t>25488627</t>
  </si>
  <si>
    <t>59001000</t>
  </si>
  <si>
    <t>Krajská zdravotní, a.s.</t>
  </si>
  <si>
    <t>Ústí nad Labem</t>
  </si>
  <si>
    <t>57001000</t>
  </si>
  <si>
    <t>Krajská zdravotní, a.s.-Nemoc.Most,o.z.</t>
  </si>
  <si>
    <t>Most</t>
  </si>
  <si>
    <t>58101000</t>
  </si>
  <si>
    <t>Krajská zdravotní,a.s.-Nemocnice Teplice</t>
  </si>
  <si>
    <t>Teplice</t>
  </si>
  <si>
    <t>52110000</t>
  </si>
  <si>
    <t>Krajská zdravotní,a.s.-Nem.Chomutov,o.z.</t>
  </si>
  <si>
    <t>Chomutov</t>
  </si>
  <si>
    <t>55021000</t>
  </si>
  <si>
    <t>Krajská zdravotní,a.s.-N.Litoměřice,o.z.</t>
  </si>
  <si>
    <t>Litoměřice</t>
  </si>
  <si>
    <t>51100000</t>
  </si>
  <si>
    <t>Krajská zdravotní, a.s.-Nemoc.Děčín,o.z.</t>
  </si>
  <si>
    <t>Děčín</t>
  </si>
  <si>
    <t>25479300</t>
  </si>
  <si>
    <t>52120000</t>
  </si>
  <si>
    <t>Nemocnice Kadaň, s.r.o.</t>
  </si>
  <si>
    <t>Kadaň</t>
  </si>
  <si>
    <t>25443801</t>
  </si>
  <si>
    <t>55039000</t>
  </si>
  <si>
    <t>Nemocnice Roudnice nad Labem s.r.o.</t>
  </si>
  <si>
    <t>Roudnice nad Labem</t>
  </si>
  <si>
    <t>11780941</t>
  </si>
  <si>
    <t>56007000</t>
  </si>
  <si>
    <t>Nemocnice Žatec, z.ú.</t>
  </si>
  <si>
    <t>Žatec</t>
  </si>
  <si>
    <t>Rumburk</t>
  </si>
  <si>
    <t>61537713</t>
  </si>
  <si>
    <t>58102000</t>
  </si>
  <si>
    <t>AHC Nemocnice Duchcov s.r.o.</t>
  </si>
  <si>
    <t>Duchcov</t>
  </si>
  <si>
    <t>00673552</t>
  </si>
  <si>
    <t>55845000</t>
  </si>
  <si>
    <t>Psychiatrická nemocnice Horní Beřkovice</t>
  </si>
  <si>
    <t>Horní Beřkovice</t>
  </si>
  <si>
    <t>CZ042 Celkem</t>
  </si>
  <si>
    <t>CZ051</t>
  </si>
  <si>
    <t>Liberecký</t>
  </si>
  <si>
    <t>27283933</t>
  </si>
  <si>
    <t>54100000</t>
  </si>
  <si>
    <t>Krajská nemocnice Liberec, a.s.</t>
  </si>
  <si>
    <t>Liberec</t>
  </si>
  <si>
    <t>00829838</t>
  </si>
  <si>
    <t>53201000</t>
  </si>
  <si>
    <t>Nemocnice Jablonec n. N., p.o.</t>
  </si>
  <si>
    <t>Jablonec nad Nisou</t>
  </si>
  <si>
    <t>27283518</t>
  </si>
  <si>
    <t>50100000</t>
  </si>
  <si>
    <t>Nemocnice s poliklinikou Česká Lípa,a.s.</t>
  </si>
  <si>
    <t>Česká Lípa</t>
  </si>
  <si>
    <t>05421888</t>
  </si>
  <si>
    <t>67102000</t>
  </si>
  <si>
    <t>MMN, a.s.</t>
  </si>
  <si>
    <t>Jilemnice</t>
  </si>
  <si>
    <t>67104000</t>
  </si>
  <si>
    <t>Krajská nemocnice Liberec, a.s. - Turnov</t>
  </si>
  <si>
    <t>Turnov</t>
  </si>
  <si>
    <t>63145766</t>
  </si>
  <si>
    <t>53286000</t>
  </si>
  <si>
    <t>Nemocnice Tanvald, s.r.o</t>
  </si>
  <si>
    <t>Tanvald</t>
  </si>
  <si>
    <t>Frýdlant</t>
  </si>
  <si>
    <t>00193011</t>
  </si>
  <si>
    <t>67711000</t>
  </si>
  <si>
    <t>Ústav chirurgie ruky a plast. chirurgie</t>
  </si>
  <si>
    <t>Vysoké nad Jizerou</t>
  </si>
  <si>
    <t>67101000</t>
  </si>
  <si>
    <t>Semily</t>
  </si>
  <si>
    <t>CZ051 Celkem</t>
  </si>
  <si>
    <t>CZ052</t>
  </si>
  <si>
    <t>Královéhradecký</t>
  </si>
  <si>
    <t>00179906</t>
  </si>
  <si>
    <t>61004000</t>
  </si>
  <si>
    <t>Fakultní nemocnice Hradec Králové</t>
  </si>
  <si>
    <t>Hradec Králové</t>
  </si>
  <si>
    <t>26000202</t>
  </si>
  <si>
    <t>64001000</t>
  </si>
  <si>
    <t>Oblastní nemocnice Náchod a.s.</t>
  </si>
  <si>
    <t>Náchod</t>
  </si>
  <si>
    <t>26000237</t>
  </si>
  <si>
    <t>69001000</t>
  </si>
  <si>
    <t>Oblastní nemocnice Trutnov a.s.</t>
  </si>
  <si>
    <t>Trutnov</t>
  </si>
  <si>
    <t>26001551</t>
  </si>
  <si>
    <t>63101000</t>
  </si>
  <si>
    <t>Oblastní nemocnice Jičín a.s.</t>
  </si>
  <si>
    <t>Jičín</t>
  </si>
  <si>
    <t>Rychnov nad Kněžnou</t>
  </si>
  <si>
    <t>64827232</t>
  </si>
  <si>
    <t>69003000</t>
  </si>
  <si>
    <t>Nemocnice Vrchlabí, s.r.o.</t>
  </si>
  <si>
    <t>Vrchlabí</t>
  </si>
  <si>
    <t>25262238</t>
  </si>
  <si>
    <t>69002000</t>
  </si>
  <si>
    <t>Městská nemocnice, a.s.</t>
  </si>
  <si>
    <t>Dvůr Králové nad Labem</t>
  </si>
  <si>
    <t>Nový Bydžov</t>
  </si>
  <si>
    <t>Broumov</t>
  </si>
  <si>
    <t>49813692</t>
  </si>
  <si>
    <t>61303000</t>
  </si>
  <si>
    <t>PRVNÍ PRIVÁTNÍ CHIRURGICKÉ CENTRUM spol.</t>
  </si>
  <si>
    <t>Nové Město nad Metují</t>
  </si>
  <si>
    <t>CZ052 Celkem</t>
  </si>
  <si>
    <t>CZ053</t>
  </si>
  <si>
    <t>Pardubický</t>
  </si>
  <si>
    <t>27520536</t>
  </si>
  <si>
    <t>65001000</t>
  </si>
  <si>
    <t>Nemocnice Pardubického kraje, a.s.</t>
  </si>
  <si>
    <t>Pardubice IV</t>
  </si>
  <si>
    <t>70001000</t>
  </si>
  <si>
    <t>Ústí nad Orlicí</t>
  </si>
  <si>
    <t>68001000</t>
  </si>
  <si>
    <t>Svitavy</t>
  </si>
  <si>
    <t>62001000</t>
  </si>
  <si>
    <t>Chrudim</t>
  </si>
  <si>
    <t>68002000</t>
  </si>
  <si>
    <t>Litomyšl</t>
  </si>
  <si>
    <t>CZ053 Celkem</t>
  </si>
  <si>
    <t>CZ063</t>
  </si>
  <si>
    <t>Vysočina</t>
  </si>
  <si>
    <t>00090638</t>
  </si>
  <si>
    <t>76001000</t>
  </si>
  <si>
    <t>Nemocnice Jihlava, p. o.</t>
  </si>
  <si>
    <t>Jihlava</t>
  </si>
  <si>
    <t>00179540</t>
  </si>
  <si>
    <t>60001000</t>
  </si>
  <si>
    <t>Nemocnice Havlíčkův Brod, přísp. org.</t>
  </si>
  <si>
    <t>Havlíčkův Brod</t>
  </si>
  <si>
    <t>00839396</t>
  </si>
  <si>
    <t>79001000</t>
  </si>
  <si>
    <t>Nemocnice Třebíč, příspěvková organizace</t>
  </si>
  <si>
    <t>Třebíč</t>
  </si>
  <si>
    <t>00842001</t>
  </si>
  <si>
    <t>84231000</t>
  </si>
  <si>
    <t>Nemocnice Nové Město na Moravě, p. o.</t>
  </si>
  <si>
    <t>Nové Město na Moravě</t>
  </si>
  <si>
    <t>00511951</t>
  </si>
  <si>
    <t>35001000</t>
  </si>
  <si>
    <t>Nemocnice Pelhřimov, příspěvková org.</t>
  </si>
  <si>
    <t>Pelhřimov</t>
  </si>
  <si>
    <t>25542681</t>
  </si>
  <si>
    <t>84427000</t>
  </si>
  <si>
    <t>Nemocnice sv.Zdislavy,a.s.</t>
  </si>
  <si>
    <t>Velké Meziříčí</t>
  </si>
  <si>
    <t>00600601</t>
  </si>
  <si>
    <t>76026000</t>
  </si>
  <si>
    <t>Psychiatrická nemocnice Jihlava</t>
  </si>
  <si>
    <t>00179230</t>
  </si>
  <si>
    <t>60707000</t>
  </si>
  <si>
    <t>Psychiatrická nemocnice Havlíčkův Brod</t>
  </si>
  <si>
    <t>CZ063 Celkem</t>
  </si>
  <si>
    <t>CZ064</t>
  </si>
  <si>
    <t>Jihomoravský</t>
  </si>
  <si>
    <t>65269705</t>
  </si>
  <si>
    <t>72100000</t>
  </si>
  <si>
    <t>Fakultní nemocnice Brno</t>
  </si>
  <si>
    <t>Brno-Bohunice</t>
  </si>
  <si>
    <t>00226912</t>
  </si>
  <si>
    <t>75002000</t>
  </si>
  <si>
    <t>Nemocnice Kyjov, příspěvková organizace</t>
  </si>
  <si>
    <t>Kyjov</t>
  </si>
  <si>
    <t>00092584</t>
  </si>
  <si>
    <t>83001000</t>
  </si>
  <si>
    <t>Nemocnice Znojmo,příspěvková organizace</t>
  </si>
  <si>
    <t>Znojmo</t>
  </si>
  <si>
    <t>00390780</t>
  </si>
  <si>
    <t>74001000</t>
  </si>
  <si>
    <t>Nemocnice Břeclav, p. o.</t>
  </si>
  <si>
    <t>Břeclav</t>
  </si>
  <si>
    <t>00839205</t>
  </si>
  <si>
    <t>81001000</t>
  </si>
  <si>
    <t>Nemocnice Vyškov, příspěvková organizace</t>
  </si>
  <si>
    <t>Vyškov</t>
  </si>
  <si>
    <t>48512478</t>
  </si>
  <si>
    <t>72048000</t>
  </si>
  <si>
    <t>Nemocnice Milosrdných bratří, p.o.</t>
  </si>
  <si>
    <t>Brno-střed</t>
  </si>
  <si>
    <t>00226637</t>
  </si>
  <si>
    <t>75001000</t>
  </si>
  <si>
    <t>Nemocnice TGM Hodonín, příspěvková org.</t>
  </si>
  <si>
    <t>Hodonín</t>
  </si>
  <si>
    <t>26925974</t>
  </si>
  <si>
    <t>71113000</t>
  </si>
  <si>
    <t>Nemocnice Boskovice s.r.o.</t>
  </si>
  <si>
    <t>Boskovice</t>
  </si>
  <si>
    <t>00225827</t>
  </si>
  <si>
    <t>73003000</t>
  </si>
  <si>
    <t>Nemocnice Ivančice,příspěvková organiz.</t>
  </si>
  <si>
    <t>Ivančice</t>
  </si>
  <si>
    <t>00159816</t>
  </si>
  <si>
    <t>72001000</t>
  </si>
  <si>
    <t>Fakultní nemocnice u sv. Anny v Brně</t>
  </si>
  <si>
    <t>00209805</t>
  </si>
  <si>
    <t>72931000</t>
  </si>
  <si>
    <t>Masarykův onkologický ústav</t>
  </si>
  <si>
    <t>00209813</t>
  </si>
  <si>
    <t>72933000</t>
  </si>
  <si>
    <t>Úrazová nemocnice v Brně</t>
  </si>
  <si>
    <t>60555530</t>
  </si>
  <si>
    <t>72037000</t>
  </si>
  <si>
    <t>Vojenská nemocnice Brno</t>
  </si>
  <si>
    <t>Brno-Židenice</t>
  </si>
  <si>
    <t>00209775</t>
  </si>
  <si>
    <t>72932000</t>
  </si>
  <si>
    <t>Centrum kardiovaskulární a TCH Brno</t>
  </si>
  <si>
    <t>46965033</t>
  </si>
  <si>
    <t>72186000</t>
  </si>
  <si>
    <t>SurGal Clinic s.r.o.</t>
  </si>
  <si>
    <t>Brno-sever</t>
  </si>
  <si>
    <t>00386634</t>
  </si>
  <si>
    <t>71101000</t>
  </si>
  <si>
    <t>Nemocnice Blansko</t>
  </si>
  <si>
    <t>Blansko</t>
  </si>
  <si>
    <t>72046000</t>
  </si>
  <si>
    <t>04212029</t>
  </si>
  <si>
    <t>74022000</t>
  </si>
  <si>
    <t>Nemocnice Hustopeče p.o.</t>
  </si>
  <si>
    <t>Hustopeče</t>
  </si>
  <si>
    <t>29288223</t>
  </si>
  <si>
    <t>72949000</t>
  </si>
  <si>
    <t>Neuron Medical s.r.o.</t>
  </si>
  <si>
    <t>00160105</t>
  </si>
  <si>
    <t>72935800</t>
  </si>
  <si>
    <t>Psychiatrická nemocnice Brno</t>
  </si>
  <si>
    <t>Brno-Černovice</t>
  </si>
  <si>
    <t>48911577</t>
  </si>
  <si>
    <t>72661000</t>
  </si>
  <si>
    <t>SANATORIUM Helios, spol. s r.o.</t>
  </si>
  <si>
    <t>Brno-Královo Pole</t>
  </si>
  <si>
    <t>CZ064 Celkem</t>
  </si>
  <si>
    <t>CZ071</t>
  </si>
  <si>
    <t>Olomoucký</t>
  </si>
  <si>
    <t>00098892</t>
  </si>
  <si>
    <t>89301000</t>
  </si>
  <si>
    <t>Fakultní nemocnice Olomouc</t>
  </si>
  <si>
    <t>Olomouc</t>
  </si>
  <si>
    <t>27797660</t>
  </si>
  <si>
    <t>78006000</t>
  </si>
  <si>
    <t>AGEL Středomoravská nemocniční a.s.</t>
  </si>
  <si>
    <t>Prostějov</t>
  </si>
  <si>
    <t>47682795</t>
  </si>
  <si>
    <t>93201000</t>
  </si>
  <si>
    <t>Nemocnice Šumperk a.s.</t>
  </si>
  <si>
    <t>Šumperk</t>
  </si>
  <si>
    <t>Přerov</t>
  </si>
  <si>
    <t>Šternberk</t>
  </si>
  <si>
    <t>47973927</t>
  </si>
  <si>
    <t>95202000</t>
  </si>
  <si>
    <t>Nemocnice AGEL Jeseník a.s.</t>
  </si>
  <si>
    <t>Jeseník</t>
  </si>
  <si>
    <t>47677406</t>
  </si>
  <si>
    <t>92002000</t>
  </si>
  <si>
    <t>Nemocnice Hranice a.s.</t>
  </si>
  <si>
    <t>Hranice</t>
  </si>
  <si>
    <t>60800691</t>
  </si>
  <si>
    <t>89903000</t>
  </si>
  <si>
    <t>Vojenská nemocnice Olomouc</t>
  </si>
  <si>
    <t>00843954</t>
  </si>
  <si>
    <t>89303100</t>
  </si>
  <si>
    <t>Psychiatrická léčebna Šternberk</t>
  </si>
  <si>
    <t>CZ071 Celkem</t>
  </si>
  <si>
    <t>CZ072</t>
  </si>
  <si>
    <t>Zlínský</t>
  </si>
  <si>
    <t>27661989</t>
  </si>
  <si>
    <t>82001000</t>
  </si>
  <si>
    <t>Krajská nemocnice T. Bati, a. s.</t>
  </si>
  <si>
    <t>Zlín</t>
  </si>
  <si>
    <t>27660915</t>
  </si>
  <si>
    <t>80001000</t>
  </si>
  <si>
    <t>Uherskohradišťská nemocnice a.s.</t>
  </si>
  <si>
    <t>Uherské Hradiště</t>
  </si>
  <si>
    <t>27660532</t>
  </si>
  <si>
    <t>77001000</t>
  </si>
  <si>
    <t>Kroměřížská nemocnice a.s.</t>
  </si>
  <si>
    <t>Kroměříž</t>
  </si>
  <si>
    <t>26822105</t>
  </si>
  <si>
    <t>94102000</t>
  </si>
  <si>
    <t>Nemocnice AGEL Valašské Meziříčí a.s.</t>
  </si>
  <si>
    <t>Valašské Meziříčí</t>
  </si>
  <si>
    <t>26871068</t>
  </si>
  <si>
    <t>94101000</t>
  </si>
  <si>
    <t>Vsetínská nemocnice a.s.</t>
  </si>
  <si>
    <t>Vsetín</t>
  </si>
  <si>
    <t>60726636</t>
  </si>
  <si>
    <t>82002000</t>
  </si>
  <si>
    <t>EUC Klinika Zlín a.s.</t>
  </si>
  <si>
    <t>00567914</t>
  </si>
  <si>
    <t>77954000</t>
  </si>
  <si>
    <t>Psychiatrická nemocnice v Kroměříži</t>
  </si>
  <si>
    <t>60718048</t>
  </si>
  <si>
    <t>94125000</t>
  </si>
  <si>
    <t>ORTHES, spol. s r.o.</t>
  </si>
  <si>
    <t>Rožnov pod Radhoštěm</t>
  </si>
  <si>
    <t>CZ072 Celkem</t>
  </si>
  <si>
    <t>CZ080</t>
  </si>
  <si>
    <t>Moravskoslezský</t>
  </si>
  <si>
    <t>00843989</t>
  </si>
  <si>
    <t>91009000</t>
  </si>
  <si>
    <t>Fakultní nemocnice Ostrava</t>
  </si>
  <si>
    <t>Poruba</t>
  </si>
  <si>
    <t>00635162</t>
  </si>
  <si>
    <t>91001000</t>
  </si>
  <si>
    <t>Městská nemocnice Ostrava</t>
  </si>
  <si>
    <t>Moravská Ostrava a Přívoz</t>
  </si>
  <si>
    <t>25886207</t>
  </si>
  <si>
    <t>88001000</t>
  </si>
  <si>
    <t>Nemocnice AGEL Nový Jičín a.s.</t>
  </si>
  <si>
    <t>Nový Jičín</t>
  </si>
  <si>
    <t>47813750</t>
  </si>
  <si>
    <t>90001000</t>
  </si>
  <si>
    <t>Slezská nemocnice v Opavě, příspěv. org.</t>
  </si>
  <si>
    <t>Opava</t>
  </si>
  <si>
    <t>00844896</t>
  </si>
  <si>
    <t>87004000</t>
  </si>
  <si>
    <t>Nemocnice Havířov, příspěv. organizace</t>
  </si>
  <si>
    <t>Havířov</t>
  </si>
  <si>
    <t>00534188</t>
  </si>
  <si>
    <t>86101000</t>
  </si>
  <si>
    <t>Nemocnice ve Frýdku-Místku, přís. organ.</t>
  </si>
  <si>
    <t>Frýdek-Místek</t>
  </si>
  <si>
    <t>60793201</t>
  </si>
  <si>
    <t>91950000</t>
  </si>
  <si>
    <t>Nemocnice AGEL Ostrava-Vítkovice a.s.</t>
  </si>
  <si>
    <t>Vítkovice</t>
  </si>
  <si>
    <t>00534242</t>
  </si>
  <si>
    <t>86102000</t>
  </si>
  <si>
    <t>Nemocnice Třinec, příspěvková organizace</t>
  </si>
  <si>
    <t>Třinec</t>
  </si>
  <si>
    <t>00844641</t>
  </si>
  <si>
    <t>85600000</t>
  </si>
  <si>
    <t>Sdružené zdravotnické zařízení Krnov,p.o</t>
  </si>
  <si>
    <t>Krnov</t>
  </si>
  <si>
    <t>00844853</t>
  </si>
  <si>
    <t>87001000</t>
  </si>
  <si>
    <t>Nemocnice Karviná - Ráj, příspěvková org</t>
  </si>
  <si>
    <t>Karviná</t>
  </si>
  <si>
    <t>48401129</t>
  </si>
  <si>
    <t>86106000</t>
  </si>
  <si>
    <t>Nemocnice AGEL Třinec-Podlesí a.s.</t>
  </si>
  <si>
    <t>60793490</t>
  </si>
  <si>
    <t>87013000</t>
  </si>
  <si>
    <t>Karvinská hornická nemocnice a.s.</t>
  </si>
  <si>
    <t>47668989</t>
  </si>
  <si>
    <t>85200000</t>
  </si>
  <si>
    <t>Nemocnice AGEL Podhorská a.s.</t>
  </si>
  <si>
    <t>Bruntál</t>
  </si>
  <si>
    <t>26834022</t>
  </si>
  <si>
    <t>87003000</t>
  </si>
  <si>
    <t>Bohumínská městská nemocnice, a.s.</t>
  </si>
  <si>
    <t>Bohumín</t>
  </si>
  <si>
    <t>26865858</t>
  </si>
  <si>
    <t>88015000</t>
  </si>
  <si>
    <t>Bílovecká nemocnice, a.s.</t>
  </si>
  <si>
    <t>Bílovec</t>
  </si>
  <si>
    <t>66183596</t>
  </si>
  <si>
    <t>88005000</t>
  </si>
  <si>
    <t>Městská nemocnice v Odrách, p.o.</t>
  </si>
  <si>
    <t>Odry</t>
  </si>
  <si>
    <t>00844004</t>
  </si>
  <si>
    <t>90224400</t>
  </si>
  <si>
    <t>Psychiatrická nemocnice v Opavě</t>
  </si>
  <si>
    <t>25897551</t>
  </si>
  <si>
    <t>87029000</t>
  </si>
  <si>
    <t>Nemocnice AGEL Český Těšín a.s.</t>
  </si>
  <si>
    <t>Český Těšín</t>
  </si>
  <si>
    <t>26816407</t>
  </si>
  <si>
    <t>86112000</t>
  </si>
  <si>
    <t>CNS-CENTRUM TŘINEC s.r.o.</t>
  </si>
  <si>
    <t>Orlová</t>
  </si>
  <si>
    <t>CZ080 Celkem</t>
  </si>
  <si>
    <t>Kraj sídla zdravotnického zařízení</t>
  </si>
  <si>
    <t>Název kraje</t>
  </si>
  <si>
    <t>Typ zdravotnického zařízení - Fakultní nemocnice (FN), Centrum specializované péče (Centra), Velká krajská nemocnice (Krajské), Oblastní nemocnice(Oblastní), Psychiatrické nemocnice (Psychiatrické)</t>
  </si>
  <si>
    <t>Identifikační číslo poskytovatele akutní lůžkové péče</t>
  </si>
  <si>
    <t>Identifikační číslo zdravotnického zařízení poskytovatele akutní lůžkové péče</t>
  </si>
  <si>
    <t>Název zdravotnického zařízení poskytovatele akutní lůžkové péče</t>
  </si>
  <si>
    <t>Obec místa poskytování akutní lůžkové péče dle identifikačního čísla pracoviště</t>
  </si>
  <si>
    <t>Zřizovatel poskytovatele akutní lůžkové péče - Ministerstvo zdravotnictví (MZD), Kraj, Město nebo obec,  Ministerstvo obrany (MO), Církev, Ministerstvo spravedlnosti (MS), Soukromé</t>
  </si>
  <si>
    <t>Typ urgentního příjmu PALP dle Věstníku MZD</t>
  </si>
  <si>
    <t>Počet specializovaných center dle Věstníku MZD</t>
  </si>
  <si>
    <t>Počet smluvně sjednaných lůžek ARO (7_8)</t>
  </si>
  <si>
    <t>Počet základních oborů u PALP - základním oborem je: anesteziologie (7_8), vnitřní lékařství (1_1), chirurgie (5_1), gynekologie včetně porodnic (6_3), dětské lékařství (3_1)</t>
  </si>
  <si>
    <t>Podíl PALP na cekovém casemixu kraje za propuštěné hospitalizační případy z pracovišť s odborností 7_8</t>
  </si>
  <si>
    <t>Podíl PALP na cekovém casemixu kraje za propuštěné hospitalizační případy z pracovišť s odborností 1_1</t>
  </si>
  <si>
    <t>Podíl PALP na cekovém casemixu kraje za propuštěné hospitalizační případy z pracovišť s odborností 5_1</t>
  </si>
  <si>
    <t>Podíl PALP na cekovém casemixu kraje za propuštěné hospitalizační případy z pracovišť s odborností 6_3</t>
  </si>
  <si>
    <t>pouze pracoviště gynekologie s porodnicí</t>
  </si>
  <si>
    <t>Podíl PALP na cekovém casemixu kraje za propuštěné hospitalizační případy z pracovišť s odborností 3_1</t>
  </si>
  <si>
    <t xml:space="preserve">Podíl PALP na cekovém casemixu kraje za propuštěné hospitalizační případy z ostatních pracovišť </t>
  </si>
  <si>
    <t>Podíl PALP na cekovém casemixu kraje</t>
  </si>
  <si>
    <t>Casemix index PALP za propuštěné hospitalizační případy z pracovišť s odborností 7_8</t>
  </si>
  <si>
    <t>Casemix index PALP za propuštěné hospitalizační případy z pracovišť s odborností 1_1</t>
  </si>
  <si>
    <t>Casemix index PALP za propuštěné hospitalizační případy z pracovišť s odborností 5_1</t>
  </si>
  <si>
    <t>Casemix index PALP za propuštěné hospitalizační případy z pracovišť s odborností 6_3</t>
  </si>
  <si>
    <t>Casemix index PALP za propuštěné hospitalizační případy z pracovišť s odborností 3_1</t>
  </si>
  <si>
    <t xml:space="preserve">Casemix index PALP za propuštěné hospitalizační případy z ostatních pracovišť </t>
  </si>
  <si>
    <t>Casemix index za všechny hospitalizační případy PALP</t>
  </si>
  <si>
    <t>Počet propuštěných hospitalizačních případů z pracovišť s odborností 7_8 klasifikovaných do CZ-DRG s Paušální úhradou</t>
  </si>
  <si>
    <t>Počet propuštěných hospitalizačních případů z pracovišť s odborností 7_8 klasifikovaných do CZ-DRG s Vyčleněnou úhradou</t>
  </si>
  <si>
    <t>Počet propuštěných hospitalizačních případů z pracovišť s odborností 7_8 klasifikovaných do CZ-DRG s úhradou za Případový paušál</t>
  </si>
  <si>
    <t>Casemix za hospitalizační případy propuštěná z pracovišť s odborností 7_8 klasifikovaných do CZ-DRG s Paušální úhradou</t>
  </si>
  <si>
    <t>Casemix za hospitalizační případy propuštěná z pracovišť s odborností 7_8 klasifikovaných do CZ-DRG s Vyčleněnou úhradou</t>
  </si>
  <si>
    <t>Casemix za hospitalizační případy propuštěná z pracovišť s odborností 7_8 klasifikovaných do CZ-DRG s úhradou za Případový paušál</t>
  </si>
  <si>
    <t>Celkový počet propuštěných hospitalizačních případů z pracovišť s odborností 7_8</t>
  </si>
  <si>
    <t>Celkový casemix za propuštěné hospitalizační případy z pracovišť s odborností 7_8</t>
  </si>
  <si>
    <t>Počet propuštěných hospitalizačních případů z pracovišť s odborností 1_1 klasifikovaných do CZ-DRG s Paušální úhradou</t>
  </si>
  <si>
    <t>Počet propuštěných hospitalizačních případů z pracovišť s odborností 1_1 klasifikovaných do CZ-DRG s Vyčleněnou úhradou</t>
  </si>
  <si>
    <t>Počet propuštěných hospitalizačních případů z pracovišť s odborností 1_1 klasifikovaných do CZ-DRG s úhradou za Případový paušál</t>
  </si>
  <si>
    <t>Casemix za hospitalizační případy propuštěná z pracovišť s odborností 1_1 klasifikovaných do CZ-DRG s Paušální úhradou</t>
  </si>
  <si>
    <t>Casemix za hospitalizační případy propuštěná z pracovišť s odborností 1_1 klasifikovaných do CZ-DRG s Vyčleněnou úhradou</t>
  </si>
  <si>
    <t>Casemix za hospitalizační případy propuštěná z pracovišť s odborností 1_1 klasifikovaných do CZ-DRG s úhradou za Případový paušál</t>
  </si>
  <si>
    <t>Celkový počet propuštěných hospitalizačních případů z pracovišť s odborností 1_1</t>
  </si>
  <si>
    <t>Celkový casemix za propuštěné hospitalizační případy z pracovišť s odborností 1_1</t>
  </si>
  <si>
    <t>Počet propuštěných hospitalizačních případů z pracovišť s odborností 5_1 klasifikovaných do CZ-DRG s Paušální úhradou</t>
  </si>
  <si>
    <t>Počet propuštěných hospitalizačních případů z pracovišť s odborností 5_1 klasifikovaných do CZ-DRG s Vyčleněnou úhradou</t>
  </si>
  <si>
    <t>Počet propuštěných hospitalizačních případů z pracovišť s odborností 5_1 klasifikovaných do CZ-DRG s úhradou za Případový paušál</t>
  </si>
  <si>
    <t>Casemix za hospitalizační případy propuštěná z pracovišť s odborností 5_1 klasifikovaných do CZ-DRG s Paušální úhradou</t>
  </si>
  <si>
    <t>Casemix za hospitalizační případy propuštěná z pracovišť s odborností 5_1 klasifikovaných do CZ-DRG s Vyčleněnou úhradou</t>
  </si>
  <si>
    <t>Casemix za hospitalizační případy propuštěná z pracovišť s odborností 5_1 klasifikovaných do CZ-DRG s úhradou za Případový paušál</t>
  </si>
  <si>
    <t>Celkový počet propuštěných hospitalizačních případů z pracovišť s odborností 5_1</t>
  </si>
  <si>
    <t>Celkový casemix za propuštěné hospitalizační případy z pracovišť s odborností 5_1</t>
  </si>
  <si>
    <t>Počet propuštěných hospitalizačních případů z pracovišť s odborností 6_3 klasifikovaných do CZ-DRG s Paušální úhradou</t>
  </si>
  <si>
    <t>Počet propuštěných hospitalizačních případů z pracovišť s odborností 6_3 klasifikovaných do CZ-DRG s Vyčleněnou úhradou</t>
  </si>
  <si>
    <t>Počet propuštěných hospitalizačních případů z pracovišť s odborností 6_3 klasifikovaných do CZ-DRG s úhradou za Případový paušál</t>
  </si>
  <si>
    <t>Casemix za hospitalizační případy propuštěná z pracovišť s odborností 6_3 klasifikovaných do CZ-DRG s Paušální úhradou</t>
  </si>
  <si>
    <t>Casemix za hospitalizační případy propuštěná z pracovišť s odborností 6_3 klasifikovaných do CZ-DRG s Vyčleněnou úhradou</t>
  </si>
  <si>
    <t>Casemix za hospitalizační případy propuštěná z pracovišť s odborností 6_3 klasifikovaných do CZ-DRG s úhradou za Případový paušál</t>
  </si>
  <si>
    <t>Celkový počet propuštěných hospitalizačních případů z pracovišť s odborností 6_3</t>
  </si>
  <si>
    <t>Celkový casemix za propuštěné hospitalizační případy z pracovišť s odborností 6_3</t>
  </si>
  <si>
    <t>Počet propuštěných hospitalizačních případů z pracovišť s odborností 3_1 klasifikovaných do CZ-DRG s Paušální úhradou</t>
  </si>
  <si>
    <t>Počet propuštěných hospitalizačních případů z pracovišť s odborností 3_1 klasifikovaných do CZ-DRG s Vyčleněnou úhradou</t>
  </si>
  <si>
    <t>Počet propuštěných hospitalizačních případů z pracovišť s odborností 3_1 klasifikovaných do CZ-DRG s úhradou za Případový paušál</t>
  </si>
  <si>
    <t>Casemix za hospitalizační případy propuštěná z pracovišť s odborností 3_1 klasifikovaných do CZ-DRG s Paušální úhradou</t>
  </si>
  <si>
    <t>Casemix za hospitalizační případy propuštěná z pracovišť s odborností 3_1 klasifikovaných do CZ-DRG s Vyčleněnou úhradou</t>
  </si>
  <si>
    <t>Casemix za hospitalizační případy propuštěná z pracovišť s odborností 3_1 klasifikovaných do CZ-DRG s úhradou za Případový paušál</t>
  </si>
  <si>
    <t>Celkový počet propuštěných hospitalizačních případů z pracovišť s odborností 3_1</t>
  </si>
  <si>
    <t>Celkový casemix za propuštěné hospitalizační případy z pracovišť s odborností 3_1</t>
  </si>
  <si>
    <t>Počet propuštěných hospitalizačních případů z ostatních akutních pracovišť klasifikovaných do CZ-DRG s Paušální úhradou</t>
  </si>
  <si>
    <t>Počet propuštěných hospitalizačních případů z ostatních akutních pracovišť klasifikovaných  do CZ-DRG s Vyčleněnou úhradou</t>
  </si>
  <si>
    <t>Počet propuštěných hospitalizačních případů z ostatních akutních pracovišť klasifikovaných do CZ-DRG s úhradou za Případový paušál</t>
  </si>
  <si>
    <t>Casemix za hospitalizační případy propuštěné z ostatních akutních pracovišť klasifikovaných do CZ-DRG s Paušální úhradou</t>
  </si>
  <si>
    <t>Casemix za hospitalizační případy propuštěné z ostatních akutních pracovišť klasifikovaných do CZ-DRG s Vyčleněnou úhradou</t>
  </si>
  <si>
    <t>Casemix za hospitalizační případy propuštěné z ostatních akutních pracovišť klasifikovaných do CZ-DRG s úhradou za Případový paušál</t>
  </si>
  <si>
    <t>Celkový počet propuštěných hospitalizačních případů z ostatních akutních pracovišť</t>
  </si>
  <si>
    <t>Celkový casemix za propuštěné hospitalizační případy z ostatních akutních pracovišť</t>
  </si>
  <si>
    <t>Celkový počet všech propuštěných hospitalizačních případů ze všech akutních pracovišť PALP</t>
  </si>
  <si>
    <t>z toho počet všech propuštěných hospitalizačních ze všech akutních pracovišť klasifikovaných do CZ-DRG s Paušální úhradou</t>
  </si>
  <si>
    <t>z toho podíl všech propuštěných hospitalizačních ze všech akutních pracovišť klasifikovaných do CZ-DRG s Paušální úhradou</t>
  </si>
  <si>
    <t>Celkový casemix všech propuštěných hospitalizačních případů ze všech akutních pracovišť PALP</t>
  </si>
  <si>
    <t>z toho casemix všech propuštěných hospitalizačních ze všech akutních pracovišť klasifikovaných do CZ-DRG s Paušální úhradou</t>
  </si>
  <si>
    <t>Zpracováno dne: 30.03.2026</t>
  </si>
  <si>
    <t>IČZ název</t>
  </si>
  <si>
    <t>IČP obec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</si>
</sst>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_ ;[Red]\-#,##0.00\ "/>
    <numFmt numFmtId="166" formatCode="00000000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6"/>
      <color theme="1"/>
      <name val="Aptos Narrow"/>
      <family val="2"/>
      <scheme val="minor"/>
    </font>
    <font>
      <b/>
      <sz val="6"/>
      <color rgb="FFC00000"/>
      <name val="Aptos Narrow"/>
      <family val="2"/>
      <scheme val="minor"/>
    </font>
    <font>
      <sz val="6"/>
      <color rgb="FF0070C0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6"/>
      <color rgb="FF0070C0"/>
      <name val="Aptos Narrow"/>
      <family val="2"/>
      <scheme val="minor"/>
    </font>
    <font>
      <b/>
      <sz val="6"/>
      <name val="Aptos Narrow"/>
      <family val="2"/>
      <scheme val="minor"/>
    </font>
    <font>
      <sz val="6"/>
      <color rgb="FFC00000"/>
      <name val="Aptos Narrow"/>
      <family val="2"/>
      <scheme val="minor"/>
    </font>
    <font>
      <b/>
      <i/>
      <sz val="6"/>
      <color theme="1"/>
      <name val="Aptos Narrow"/>
      <family val="2"/>
      <scheme val="minor"/>
    </font>
    <font>
      <b/>
      <i/>
      <sz val="6"/>
      <color rgb="FFC00000"/>
      <name val="Aptos Narrow"/>
      <family val="2"/>
      <scheme val="minor"/>
    </font>
    <font>
      <i/>
      <sz val="6"/>
      <color rgb="FF0070C0"/>
      <name val="Aptos Narrow"/>
      <family val="2"/>
      <scheme val="minor"/>
    </font>
    <font>
      <i/>
      <sz val="6"/>
      <color theme="1"/>
      <name val="Aptos Narrow"/>
      <family val="2"/>
      <scheme val="minor"/>
    </font>
    <font>
      <sz val="6"/>
      <name val="Aptos Narrow"/>
      <family val="2"/>
      <scheme val="minor"/>
    </font>
    <font>
      <sz val="8"/>
      <name val="Aptos Narrow"/>
      <family val="2"/>
      <charset val="238"/>
      <scheme val="minor"/>
    </font>
    <font>
      <i/>
      <sz val="6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i/>
      <u/>
      <sz val="11"/>
      <color theme="10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0"/>
      </bottom>
      <diagonal/>
    </border>
    <border>
      <left/>
      <right/>
      <top style="medium">
        <color theme="1" tint="0.499984740745262"/>
      </top>
      <bottom style="thin">
        <color theme="0"/>
      </bottom>
      <diagonal/>
    </border>
    <border>
      <left style="medium">
        <color theme="1" tint="0.499984740745262"/>
      </left>
      <right/>
      <top style="thin">
        <color theme="0"/>
      </top>
      <bottom style="medium">
        <color theme="1" tint="0.499984740745262"/>
      </bottom>
      <diagonal/>
    </border>
    <border>
      <left/>
      <right/>
      <top style="thin">
        <color theme="0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2" tint="-9.9948118533890809E-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2" tint="-9.9948118533890809E-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2" tint="-9.9948118533890809E-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2" tint="-9.9948118533890809E-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2" tint="-9.9948118533890809E-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2" tint="-9.9948118533890809E-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2" tint="-9.9948118533890809E-2"/>
      </bottom>
      <diagonal/>
    </border>
    <border>
      <left style="thin">
        <color theme="1" tint="0.49998474074526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1" tint="0.499984740745262"/>
      </left>
      <right/>
      <top style="medium">
        <color theme="2" tint="-9.9948118533890809E-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2" tint="-9.9948118533890809E-2"/>
      </bottom>
      <diagonal/>
    </border>
    <border>
      <left/>
      <right style="thin">
        <color theme="1" tint="0.499984740745262"/>
      </right>
      <top style="medium">
        <color theme="2" tint="-9.9948118533890809E-2"/>
      </top>
      <bottom style="medium">
        <color theme="1" tint="0.499984740745262"/>
      </bottom>
      <diagonal/>
    </border>
    <border>
      <left/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2" tint="-9.9948118533890809E-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2" tint="-9.9948118533890809E-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2" tint="-9.9948118533890809E-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2" tint="-9.9948118533890809E-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2" tint="-9.9948118533890809E-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2" tint="-9.9948118533890809E-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0" tint="-0.44999542222357858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4999542222357858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 style="thin">
        <color theme="0" tint="-0.44999542222357858"/>
      </right>
      <top/>
      <bottom/>
      <diagonal/>
    </border>
    <border>
      <left style="thin">
        <color theme="0" tint="-0.44999542222357858"/>
      </left>
      <right style="thin">
        <color theme="0" tint="-0.44999542222357858"/>
      </right>
      <top/>
      <bottom/>
      <diagonal/>
    </border>
    <border>
      <left/>
      <right style="thin">
        <color theme="0" tint="-0.44999542222357858"/>
      </right>
      <top/>
      <bottom/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0" tint="-0.44999542222357858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4999542222357858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2" tint="-9.9948118533890809E-2"/>
      </bottom>
      <diagonal/>
    </border>
    <border>
      <left style="thin">
        <color theme="1" tint="0.49998474074526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1" tint="0.499984740745262"/>
      </left>
      <right/>
      <top style="thin">
        <color theme="2" tint="-9.9948118533890809E-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44999542222357858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0" tint="-0.44999542222357858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medium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medium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2" borderId="45" xfId="0" applyFont="1" applyFill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3" borderId="26" xfId="0" applyNumberFormat="1" applyFont="1" applyFill="1" applyBorder="1" applyAlignment="1">
      <alignment horizontal="center" vertical="center"/>
    </xf>
    <xf numFmtId="164" fontId="2" fillId="6" borderId="20" xfId="0" applyNumberFormat="1" applyFont="1" applyFill="1" applyBorder="1" applyAlignment="1">
      <alignment horizontal="center" vertical="center"/>
    </xf>
    <xf numFmtId="164" fontId="2" fillId="6" borderId="21" xfId="0" applyNumberFormat="1" applyFont="1" applyFill="1" applyBorder="1" applyAlignment="1">
      <alignment horizontal="center" vertical="center"/>
    </xf>
    <xf numFmtId="164" fontId="2" fillId="7" borderId="21" xfId="0" applyNumberFormat="1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3" fillId="5" borderId="23" xfId="0" applyNumberFormat="1" applyFont="1" applyFill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3" fillId="5" borderId="24" xfId="0" applyNumberFormat="1" applyFont="1" applyFill="1" applyBorder="1" applyAlignment="1">
      <alignment horizontal="center" vertical="center"/>
    </xf>
    <xf numFmtId="164" fontId="2" fillId="3" borderId="24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164" fontId="3" fillId="5" borderId="3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164" fontId="4" fillId="0" borderId="47" xfId="0" applyNumberFormat="1" applyFont="1" applyBorder="1" applyAlignment="1">
      <alignment vertical="center"/>
    </xf>
    <xf numFmtId="164" fontId="4" fillId="0" borderId="46" xfId="0" applyNumberFormat="1" applyFont="1" applyBorder="1" applyAlignment="1">
      <alignment vertical="center"/>
    </xf>
    <xf numFmtId="164" fontId="4" fillId="0" borderId="48" xfId="0" applyNumberFormat="1" applyFont="1" applyBorder="1" applyAlignment="1">
      <alignment vertical="center"/>
    </xf>
    <xf numFmtId="164" fontId="4" fillId="3" borderId="48" xfId="0" applyNumberFormat="1" applyFont="1" applyFill="1" applyBorder="1" applyAlignment="1">
      <alignment vertical="center"/>
    </xf>
    <xf numFmtId="164" fontId="4" fillId="3" borderId="49" xfId="0" applyNumberFormat="1" applyFont="1" applyFill="1" applyBorder="1" applyAlignment="1">
      <alignment vertical="center"/>
    </xf>
    <xf numFmtId="164" fontId="4" fillId="0" borderId="50" xfId="0" applyNumberFormat="1" applyFont="1" applyBorder="1" applyAlignment="1">
      <alignment vertical="center"/>
    </xf>
    <xf numFmtId="164" fontId="4" fillId="3" borderId="46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2" fillId="0" borderId="32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3" borderId="7" xfId="0" applyNumberFormat="1" applyFont="1" applyFill="1" applyBorder="1" applyAlignment="1">
      <alignment vertical="center"/>
    </xf>
    <xf numFmtId="164" fontId="2" fillId="3" borderId="16" xfId="0" applyNumberFormat="1" applyFont="1" applyFill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164" fontId="2" fillId="0" borderId="23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7" borderId="20" xfId="0" applyNumberFormat="1" applyFont="1" applyFill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6" borderId="21" xfId="0" applyNumberFormat="1" applyFont="1" applyFill="1" applyBorder="1" applyAlignment="1">
      <alignment horizontal="center" vertical="center"/>
    </xf>
    <xf numFmtId="164" fontId="9" fillId="6" borderId="22" xfId="0" applyNumberFormat="1" applyFont="1" applyFill="1" applyBorder="1" applyAlignment="1">
      <alignment horizontal="center" vertical="center"/>
    </xf>
    <xf numFmtId="164" fontId="11" fillId="0" borderId="12" xfId="0" applyNumberFormat="1" applyFont="1" applyBorder="1" applyAlignment="1">
      <alignment vertical="center"/>
    </xf>
    <xf numFmtId="9" fontId="11" fillId="0" borderId="13" xfId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9" fontId="9" fillId="0" borderId="10" xfId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164" fontId="9" fillId="7" borderId="21" xfId="0" applyNumberFormat="1" applyFont="1" applyFill="1" applyBorder="1" applyAlignment="1">
      <alignment horizontal="center" vertical="center"/>
    </xf>
    <xf numFmtId="164" fontId="9" fillId="7" borderId="22" xfId="0" applyNumberFormat="1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7" borderId="80" xfId="0" applyFont="1" applyFill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3" fillId="10" borderId="41" xfId="0" applyFont="1" applyFill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165" fontId="4" fillId="0" borderId="12" xfId="1" applyNumberFormat="1" applyFont="1" applyBorder="1" applyAlignment="1">
      <alignment horizontal="center" vertical="center"/>
    </xf>
    <xf numFmtId="0" fontId="6" fillId="2" borderId="74" xfId="0" applyFont="1" applyFill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164" fontId="4" fillId="0" borderId="58" xfId="0" applyNumberFormat="1" applyFont="1" applyBorder="1" applyAlignment="1">
      <alignment horizontal="center" vertical="center"/>
    </xf>
    <xf numFmtId="164" fontId="4" fillId="0" borderId="59" xfId="0" applyNumberFormat="1" applyFont="1" applyBorder="1" applyAlignment="1">
      <alignment horizontal="center" vertical="center"/>
    </xf>
    <xf numFmtId="164" fontId="4" fillId="0" borderId="60" xfId="0" applyNumberFormat="1" applyFont="1" applyBorder="1" applyAlignment="1">
      <alignment horizontal="center" vertical="center"/>
    </xf>
    <xf numFmtId="165" fontId="4" fillId="0" borderId="58" xfId="1" applyNumberFormat="1" applyFont="1" applyBorder="1" applyAlignment="1">
      <alignment horizontal="center" vertical="center"/>
    </xf>
    <xf numFmtId="165" fontId="4" fillId="0" borderId="59" xfId="1" applyNumberFormat="1" applyFont="1" applyBorder="1" applyAlignment="1">
      <alignment horizontal="center" vertical="center"/>
    </xf>
    <xf numFmtId="164" fontId="4" fillId="0" borderId="75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76" xfId="0" applyNumberFormat="1" applyFont="1" applyBorder="1" applyAlignment="1">
      <alignment vertical="center"/>
    </xf>
    <xf numFmtId="164" fontId="4" fillId="3" borderId="76" xfId="0" applyNumberFormat="1" applyFont="1" applyFill="1" applyBorder="1" applyAlignment="1">
      <alignment vertical="center"/>
    </xf>
    <xf numFmtId="164" fontId="4" fillId="3" borderId="77" xfId="0" applyNumberFormat="1" applyFont="1" applyFill="1" applyBorder="1" applyAlignment="1">
      <alignment vertical="center"/>
    </xf>
    <xf numFmtId="164" fontId="4" fillId="0" borderId="78" xfId="0" applyNumberFormat="1" applyFont="1" applyBorder="1" applyAlignment="1">
      <alignment vertical="center"/>
    </xf>
    <xf numFmtId="164" fontId="4" fillId="3" borderId="62" xfId="0" applyNumberFormat="1" applyFont="1" applyFill="1" applyBorder="1" applyAlignment="1">
      <alignment vertical="center"/>
    </xf>
    <xf numFmtId="164" fontId="4" fillId="0" borderId="58" xfId="0" applyNumberFormat="1" applyFont="1" applyBorder="1" applyAlignment="1">
      <alignment vertical="center"/>
    </xf>
    <xf numFmtId="164" fontId="11" fillId="0" borderId="59" xfId="0" applyNumberFormat="1" applyFont="1" applyBorder="1" applyAlignment="1">
      <alignment vertical="center"/>
    </xf>
    <xf numFmtId="9" fontId="11" fillId="0" borderId="60" xfId="1" applyFont="1" applyBorder="1" applyAlignment="1">
      <alignment vertical="center"/>
    </xf>
    <xf numFmtId="0" fontId="4" fillId="7" borderId="62" xfId="0" applyFont="1" applyFill="1" applyBorder="1" applyAlignment="1">
      <alignment vertical="center"/>
    </xf>
    <xf numFmtId="0" fontId="2" fillId="2" borderId="74" xfId="0" applyFont="1" applyFill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164" fontId="5" fillId="0" borderId="58" xfId="0" applyNumberFormat="1" applyFont="1" applyBorder="1" applyAlignment="1">
      <alignment horizontal="center" vertical="center"/>
    </xf>
    <xf numFmtId="164" fontId="5" fillId="0" borderId="59" xfId="0" applyNumberFormat="1" applyFont="1" applyBorder="1" applyAlignment="1">
      <alignment horizontal="center" vertical="center"/>
    </xf>
    <xf numFmtId="164" fontId="5" fillId="0" borderId="60" xfId="0" applyNumberFormat="1" applyFont="1" applyBorder="1" applyAlignment="1">
      <alignment horizontal="center" vertical="center"/>
    </xf>
    <xf numFmtId="165" fontId="5" fillId="0" borderId="58" xfId="1" applyNumberFormat="1" applyFont="1" applyBorder="1" applyAlignment="1">
      <alignment horizontal="center" vertical="center"/>
    </xf>
    <xf numFmtId="165" fontId="5" fillId="0" borderId="59" xfId="1" applyNumberFormat="1" applyFont="1" applyBorder="1" applyAlignment="1">
      <alignment horizontal="center" vertical="center"/>
    </xf>
    <xf numFmtId="164" fontId="5" fillId="0" borderId="75" xfId="0" applyNumberFormat="1" applyFont="1" applyBorder="1" applyAlignment="1">
      <alignment vertical="center"/>
    </xf>
    <xf numFmtId="164" fontId="5" fillId="0" borderId="62" xfId="0" applyNumberFormat="1" applyFont="1" applyBorder="1" applyAlignment="1">
      <alignment vertical="center"/>
    </xf>
    <xf numFmtId="164" fontId="5" fillId="0" borderId="76" xfId="0" applyNumberFormat="1" applyFont="1" applyBorder="1" applyAlignment="1">
      <alignment vertical="center"/>
    </xf>
    <xf numFmtId="164" fontId="5" fillId="3" borderId="76" xfId="0" applyNumberFormat="1" applyFont="1" applyFill="1" applyBorder="1" applyAlignment="1">
      <alignment vertical="center"/>
    </xf>
    <xf numFmtId="164" fontId="5" fillId="3" borderId="77" xfId="0" applyNumberFormat="1" applyFont="1" applyFill="1" applyBorder="1" applyAlignment="1">
      <alignment vertical="center"/>
    </xf>
    <xf numFmtId="164" fontId="5" fillId="0" borderId="78" xfId="0" applyNumberFormat="1" applyFont="1" applyBorder="1" applyAlignment="1">
      <alignment vertical="center"/>
    </xf>
    <xf numFmtId="164" fontId="5" fillId="3" borderId="62" xfId="0" applyNumberFormat="1" applyFont="1" applyFill="1" applyBorder="1" applyAlignment="1">
      <alignment vertical="center"/>
    </xf>
    <xf numFmtId="164" fontId="5" fillId="0" borderId="58" xfId="0" applyNumberFormat="1" applyFont="1" applyBorder="1" applyAlignment="1">
      <alignment vertical="center"/>
    </xf>
    <xf numFmtId="164" fontId="12" fillId="0" borderId="59" xfId="0" applyNumberFormat="1" applyFont="1" applyBorder="1" applyAlignment="1">
      <alignment vertical="center"/>
    </xf>
    <xf numFmtId="9" fontId="12" fillId="0" borderId="60" xfId="1" applyFont="1" applyBorder="1" applyAlignment="1">
      <alignment vertical="center"/>
    </xf>
    <xf numFmtId="0" fontId="5" fillId="7" borderId="62" xfId="0" applyFont="1" applyFill="1" applyBorder="1" applyAlignment="1">
      <alignment vertical="center"/>
    </xf>
    <xf numFmtId="0" fontId="2" fillId="2" borderId="82" xfId="0" applyFont="1" applyFill="1" applyBorder="1" applyAlignment="1">
      <alignment vertical="center"/>
    </xf>
    <xf numFmtId="0" fontId="2" fillId="2" borderId="67" xfId="0" applyFont="1" applyFill="1" applyBorder="1" applyAlignment="1">
      <alignment vertical="center"/>
    </xf>
    <xf numFmtId="164" fontId="2" fillId="2" borderId="63" xfId="0" applyNumberFormat="1" applyFont="1" applyFill="1" applyBorder="1" applyAlignment="1">
      <alignment horizontal="center" vertical="center"/>
    </xf>
    <xf numFmtId="164" fontId="2" fillId="2" borderId="64" xfId="0" applyNumberFormat="1" applyFont="1" applyFill="1" applyBorder="1" applyAlignment="1">
      <alignment horizontal="center" vertical="center"/>
    </xf>
    <xf numFmtId="164" fontId="2" fillId="2" borderId="65" xfId="0" applyNumberFormat="1" applyFont="1" applyFill="1" applyBorder="1" applyAlignment="1">
      <alignment horizontal="center" vertical="center"/>
    </xf>
    <xf numFmtId="165" fontId="2" fillId="2" borderId="63" xfId="1" applyNumberFormat="1" applyFont="1" applyFill="1" applyBorder="1" applyAlignment="1">
      <alignment horizontal="center" vertical="center"/>
    </xf>
    <xf numFmtId="165" fontId="2" fillId="2" borderId="64" xfId="1" applyNumberFormat="1" applyFont="1" applyFill="1" applyBorder="1" applyAlignment="1">
      <alignment horizontal="center" vertical="center"/>
    </xf>
    <xf numFmtId="165" fontId="2" fillId="2" borderId="65" xfId="1" applyNumberFormat="1" applyFont="1" applyFill="1" applyBorder="1" applyAlignment="1">
      <alignment horizontal="center" vertical="center"/>
    </xf>
    <xf numFmtId="164" fontId="2" fillId="2" borderId="83" xfId="0" applyNumberFormat="1" applyFont="1" applyFill="1" applyBorder="1" applyAlignment="1">
      <alignment vertical="center"/>
    </xf>
    <xf numFmtId="164" fontId="2" fillId="2" borderId="67" xfId="0" applyNumberFormat="1" applyFont="1" applyFill="1" applyBorder="1" applyAlignment="1">
      <alignment vertical="center"/>
    </xf>
    <xf numFmtId="164" fontId="2" fillId="2" borderId="84" xfId="0" applyNumberFormat="1" applyFont="1" applyFill="1" applyBorder="1" applyAlignment="1">
      <alignment vertical="center"/>
    </xf>
    <xf numFmtId="164" fontId="2" fillId="4" borderId="84" xfId="0" applyNumberFormat="1" applyFont="1" applyFill="1" applyBorder="1" applyAlignment="1">
      <alignment vertical="center"/>
    </xf>
    <xf numFmtId="164" fontId="2" fillId="4" borderId="85" xfId="0" applyNumberFormat="1" applyFont="1" applyFill="1" applyBorder="1" applyAlignment="1">
      <alignment vertical="center"/>
    </xf>
    <xf numFmtId="164" fontId="2" fillId="2" borderId="86" xfId="0" applyNumberFormat="1" applyFont="1" applyFill="1" applyBorder="1" applyAlignment="1">
      <alignment vertical="center"/>
    </xf>
    <xf numFmtId="164" fontId="2" fillId="4" borderId="67" xfId="0" applyNumberFormat="1" applyFont="1" applyFill="1" applyBorder="1" applyAlignment="1">
      <alignment vertical="center"/>
    </xf>
    <xf numFmtId="164" fontId="2" fillId="2" borderId="63" xfId="0" applyNumberFormat="1" applyFont="1" applyFill="1" applyBorder="1" applyAlignment="1">
      <alignment vertical="center"/>
    </xf>
    <xf numFmtId="164" fontId="9" fillId="2" borderId="64" xfId="0" applyNumberFormat="1" applyFont="1" applyFill="1" applyBorder="1" applyAlignment="1">
      <alignment vertical="center"/>
    </xf>
    <xf numFmtId="9" fontId="9" fillId="2" borderId="65" xfId="1" applyFont="1" applyFill="1" applyBorder="1" applyAlignment="1">
      <alignment vertical="center"/>
    </xf>
    <xf numFmtId="0" fontId="2" fillId="2" borderId="7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42" xfId="0" applyNumberFormat="1" applyFont="1" applyFill="1" applyBorder="1" applyAlignment="1">
      <alignment horizontal="center" vertical="center"/>
    </xf>
    <xf numFmtId="164" fontId="2" fillId="2" borderId="43" xfId="0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5" fontId="2" fillId="2" borderId="42" xfId="1" applyNumberFormat="1" applyFont="1" applyFill="1" applyBorder="1" applyAlignment="1">
      <alignment horizontal="center" vertical="center"/>
    </xf>
    <xf numFmtId="165" fontId="2" fillId="2" borderId="43" xfId="1" applyNumberFormat="1" applyFont="1" applyFill="1" applyBorder="1" applyAlignment="1">
      <alignment horizontal="center" vertical="center"/>
    </xf>
    <xf numFmtId="165" fontId="2" fillId="2" borderId="44" xfId="1" applyNumberFormat="1" applyFont="1" applyFill="1" applyBorder="1" applyAlignment="1">
      <alignment horizontal="center" vertical="center"/>
    </xf>
    <xf numFmtId="164" fontId="2" fillId="2" borderId="71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72" xfId="0" applyNumberFormat="1" applyFont="1" applyFill="1" applyBorder="1" applyAlignment="1">
      <alignment vertical="center"/>
    </xf>
    <xf numFmtId="164" fontId="2" fillId="4" borderId="72" xfId="0" applyNumberFormat="1" applyFont="1" applyFill="1" applyBorder="1" applyAlignment="1">
      <alignment vertical="center"/>
    </xf>
    <xf numFmtId="164" fontId="2" fillId="4" borderId="57" xfId="0" applyNumberFormat="1" applyFont="1" applyFill="1" applyBorder="1" applyAlignment="1">
      <alignment vertical="center"/>
    </xf>
    <xf numFmtId="164" fontId="2" fillId="2" borderId="73" xfId="0" applyNumberFormat="1" applyFont="1" applyFill="1" applyBorder="1" applyAlignment="1">
      <alignment vertical="center"/>
    </xf>
    <xf numFmtId="164" fontId="2" fillId="4" borderId="0" xfId="0" applyNumberFormat="1" applyFont="1" applyFill="1" applyAlignment="1">
      <alignment vertical="center"/>
    </xf>
    <xf numFmtId="164" fontId="2" fillId="2" borderId="42" xfId="0" applyNumberFormat="1" applyFont="1" applyFill="1" applyBorder="1" applyAlignment="1">
      <alignment vertical="center"/>
    </xf>
    <xf numFmtId="164" fontId="9" fillId="2" borderId="43" xfId="0" applyNumberFormat="1" applyFont="1" applyFill="1" applyBorder="1" applyAlignment="1">
      <alignment vertical="center"/>
    </xf>
    <xf numFmtId="9" fontId="9" fillId="2" borderId="44" xfId="1" applyFont="1" applyFill="1" applyBorder="1" applyAlignment="1">
      <alignment vertical="center"/>
    </xf>
    <xf numFmtId="0" fontId="4" fillId="9" borderId="62" xfId="0" applyFont="1" applyFill="1" applyBorder="1" applyAlignment="1">
      <alignment vertical="center"/>
    </xf>
    <xf numFmtId="0" fontId="4" fillId="8" borderId="62" xfId="0" applyFont="1" applyFill="1" applyBorder="1" applyAlignment="1">
      <alignment vertical="center"/>
    </xf>
    <xf numFmtId="0" fontId="5" fillId="8" borderId="62" xfId="0" applyFont="1" applyFill="1" applyBorder="1" applyAlignment="1">
      <alignment vertical="center"/>
    </xf>
    <xf numFmtId="0" fontId="5" fillId="9" borderId="62" xfId="0" applyFont="1" applyFill="1" applyBorder="1" applyAlignment="1">
      <alignment vertical="center"/>
    </xf>
    <xf numFmtId="0" fontId="4" fillId="9" borderId="46" xfId="0" applyFont="1" applyFill="1" applyBorder="1" applyAlignment="1">
      <alignment vertical="center"/>
    </xf>
    <xf numFmtId="164" fontId="2" fillId="2" borderId="85" xfId="0" applyNumberFormat="1" applyFont="1" applyFill="1" applyBorder="1" applyAlignment="1">
      <alignment vertical="center"/>
    </xf>
    <xf numFmtId="0" fontId="8" fillId="0" borderId="62" xfId="0" applyFont="1" applyBorder="1" applyAlignment="1">
      <alignment vertical="center"/>
    </xf>
    <xf numFmtId="164" fontId="10" fillId="5" borderId="24" xfId="0" applyNumberFormat="1" applyFont="1" applyFill="1" applyBorder="1" applyAlignment="1">
      <alignment horizontal="center" vertical="center"/>
    </xf>
    <xf numFmtId="164" fontId="10" fillId="5" borderId="25" xfId="0" applyNumberFormat="1" applyFont="1" applyFill="1" applyBorder="1" applyAlignment="1">
      <alignment horizontal="center" vertical="center"/>
    </xf>
    <xf numFmtId="0" fontId="2" fillId="12" borderId="35" xfId="0" applyFont="1" applyFill="1" applyBorder="1" applyAlignment="1">
      <alignment horizontal="center" vertical="center"/>
    </xf>
    <xf numFmtId="0" fontId="2" fillId="12" borderId="38" xfId="0" applyFont="1" applyFill="1" applyBorder="1" applyAlignment="1">
      <alignment horizontal="center" vertical="center"/>
    </xf>
    <xf numFmtId="0" fontId="3" fillId="12" borderId="41" xfId="0" applyFont="1" applyFill="1" applyBorder="1" applyAlignment="1">
      <alignment horizontal="center" vertical="center"/>
    </xf>
    <xf numFmtId="165" fontId="4" fillId="0" borderId="68" xfId="1" applyNumberFormat="1" applyFont="1" applyBorder="1" applyAlignment="1">
      <alignment horizontal="center" vertical="center"/>
    </xf>
    <xf numFmtId="165" fontId="4" fillId="0" borderId="61" xfId="1" applyNumberFormat="1" applyFont="1" applyBorder="1" applyAlignment="1">
      <alignment horizontal="center" vertical="center"/>
    </xf>
    <xf numFmtId="165" fontId="5" fillId="0" borderId="61" xfId="1" applyNumberFormat="1" applyFont="1" applyBorder="1" applyAlignment="1">
      <alignment horizontal="center" vertical="center"/>
    </xf>
    <xf numFmtId="165" fontId="2" fillId="2" borderId="66" xfId="1" applyNumberFormat="1" applyFont="1" applyFill="1" applyBorder="1" applyAlignment="1">
      <alignment horizontal="center" vertical="center"/>
    </xf>
    <xf numFmtId="165" fontId="2" fillId="2" borderId="87" xfId="1" applyNumberFormat="1" applyFont="1" applyFill="1" applyBorder="1" applyAlignment="1">
      <alignment horizontal="center" vertical="center"/>
    </xf>
    <xf numFmtId="165" fontId="2" fillId="0" borderId="69" xfId="0" applyNumberFormat="1" applyFont="1" applyBorder="1" applyAlignment="1">
      <alignment horizontal="center" vertical="center"/>
    </xf>
    <xf numFmtId="165" fontId="4" fillId="12" borderId="13" xfId="1" applyNumberFormat="1" applyFont="1" applyFill="1" applyBorder="1" applyAlignment="1">
      <alignment horizontal="center" vertical="center"/>
    </xf>
    <xf numFmtId="165" fontId="4" fillId="12" borderId="60" xfId="1" applyNumberFormat="1" applyFont="1" applyFill="1" applyBorder="1" applyAlignment="1">
      <alignment horizontal="center" vertical="center"/>
    </xf>
    <xf numFmtId="165" fontId="5" fillId="12" borderId="60" xfId="1" applyNumberFormat="1" applyFont="1" applyFill="1" applyBorder="1" applyAlignment="1">
      <alignment horizontal="center" vertical="center"/>
    </xf>
    <xf numFmtId="165" fontId="2" fillId="12" borderId="10" xfId="0" applyNumberFormat="1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vertical="center"/>
    </xf>
    <xf numFmtId="0" fontId="4" fillId="7" borderId="46" xfId="0" applyFont="1" applyFill="1" applyBorder="1" applyAlignment="1">
      <alignment vertical="center"/>
    </xf>
    <xf numFmtId="0" fontId="2" fillId="7" borderId="62" xfId="0" applyFont="1" applyFill="1" applyBorder="1" applyAlignment="1">
      <alignment vertical="center"/>
    </xf>
    <xf numFmtId="0" fontId="6" fillId="7" borderId="62" xfId="0" applyFont="1" applyFill="1" applyBorder="1" applyAlignment="1">
      <alignment vertical="center"/>
    </xf>
    <xf numFmtId="0" fontId="6" fillId="8" borderId="62" xfId="0" applyFont="1" applyFill="1" applyBorder="1" applyAlignment="1">
      <alignment vertical="center"/>
    </xf>
    <xf numFmtId="0" fontId="2" fillId="8" borderId="62" xfId="0" applyFont="1" applyFill="1" applyBorder="1" applyAlignment="1">
      <alignment vertical="center"/>
    </xf>
    <xf numFmtId="0" fontId="8" fillId="7" borderId="62" xfId="0" applyFont="1" applyFill="1" applyBorder="1" applyAlignment="1">
      <alignment vertical="center"/>
    </xf>
    <xf numFmtId="9" fontId="15" fillId="0" borderId="60" xfId="1" applyFont="1" applyFill="1" applyBorder="1" applyAlignment="1">
      <alignment vertical="center"/>
    </xf>
    <xf numFmtId="9" fontId="11" fillId="0" borderId="60" xfId="1" applyFont="1" applyFill="1" applyBorder="1" applyAlignment="1">
      <alignment vertic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9" fontId="4" fillId="0" borderId="11" xfId="1" applyFont="1" applyBorder="1" applyAlignment="1">
      <alignment horizontal="center" vertical="center"/>
    </xf>
    <xf numFmtId="9" fontId="4" fillId="0" borderId="12" xfId="1" applyFont="1" applyBorder="1" applyAlignment="1">
      <alignment horizontal="center" vertical="center"/>
    </xf>
    <xf numFmtId="9" fontId="4" fillId="0" borderId="68" xfId="1" applyFont="1" applyBorder="1" applyAlignment="1">
      <alignment horizontal="center" vertical="center"/>
    </xf>
    <xf numFmtId="9" fontId="4" fillId="10" borderId="13" xfId="1" applyFont="1" applyFill="1" applyBorder="1" applyAlignment="1">
      <alignment horizontal="center" vertical="center"/>
    </xf>
    <xf numFmtId="9" fontId="4" fillId="0" borderId="58" xfId="1" applyFont="1" applyBorder="1" applyAlignment="1">
      <alignment horizontal="center" vertical="center"/>
    </xf>
    <xf numFmtId="9" fontId="4" fillId="0" borderId="59" xfId="1" applyFont="1" applyBorder="1" applyAlignment="1">
      <alignment horizontal="center" vertical="center"/>
    </xf>
    <xf numFmtId="9" fontId="4" fillId="0" borderId="61" xfId="1" applyFont="1" applyBorder="1" applyAlignment="1">
      <alignment horizontal="center" vertical="center"/>
    </xf>
    <xf numFmtId="9" fontId="4" fillId="10" borderId="60" xfId="1" applyFont="1" applyFill="1" applyBorder="1" applyAlignment="1">
      <alignment horizontal="center" vertical="center"/>
    </xf>
    <xf numFmtId="9" fontId="5" fillId="0" borderId="58" xfId="1" applyFont="1" applyBorder="1" applyAlignment="1">
      <alignment horizontal="center" vertical="center"/>
    </xf>
    <xf numFmtId="9" fontId="5" fillId="0" borderId="59" xfId="1" applyFont="1" applyBorder="1" applyAlignment="1">
      <alignment horizontal="center" vertical="center"/>
    </xf>
    <xf numFmtId="9" fontId="5" fillId="0" borderId="61" xfId="1" applyFont="1" applyBorder="1" applyAlignment="1">
      <alignment horizontal="center" vertical="center"/>
    </xf>
    <xf numFmtId="9" fontId="5" fillId="10" borderId="60" xfId="1" applyFont="1" applyFill="1" applyBorder="1" applyAlignment="1">
      <alignment horizontal="center" vertical="center"/>
    </xf>
    <xf numFmtId="9" fontId="2" fillId="2" borderId="63" xfId="1" applyFont="1" applyFill="1" applyBorder="1" applyAlignment="1">
      <alignment horizontal="center" vertical="center"/>
    </xf>
    <xf numFmtId="9" fontId="2" fillId="2" borderId="64" xfId="1" applyFont="1" applyFill="1" applyBorder="1" applyAlignment="1">
      <alignment horizontal="center" vertical="center"/>
    </xf>
    <xf numFmtId="9" fontId="2" fillId="2" borderId="66" xfId="1" applyFont="1" applyFill="1" applyBorder="1" applyAlignment="1">
      <alignment horizontal="center" vertical="center"/>
    </xf>
    <xf numFmtId="9" fontId="2" fillId="11" borderId="65" xfId="1" applyFont="1" applyFill="1" applyBorder="1" applyAlignment="1">
      <alignment horizontal="center" vertical="center"/>
    </xf>
    <xf numFmtId="9" fontId="2" fillId="2" borderId="42" xfId="1" applyFont="1" applyFill="1" applyBorder="1" applyAlignment="1">
      <alignment horizontal="center" vertical="center"/>
    </xf>
    <xf numFmtId="9" fontId="2" fillId="2" borderId="43" xfId="1" applyFont="1" applyFill="1" applyBorder="1" applyAlignment="1">
      <alignment horizontal="center" vertical="center"/>
    </xf>
    <xf numFmtId="9" fontId="2" fillId="2" borderId="87" xfId="1" applyFont="1" applyFill="1" applyBorder="1" applyAlignment="1">
      <alignment horizontal="center" vertical="center"/>
    </xf>
    <xf numFmtId="9" fontId="2" fillId="11" borderId="44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8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90" xfId="0" applyBorder="1" applyAlignment="1">
      <alignment vertical="center"/>
    </xf>
    <xf numFmtId="0" fontId="0" fillId="0" borderId="90" xfId="0" applyBorder="1" applyAlignment="1">
      <alignment vertical="center" wrapText="1"/>
    </xf>
    <xf numFmtId="9" fontId="13" fillId="0" borderId="58" xfId="1" applyFont="1" applyBorder="1" applyAlignment="1">
      <alignment horizontal="center" vertical="center"/>
    </xf>
    <xf numFmtId="9" fontId="13" fillId="0" borderId="59" xfId="1" applyFont="1" applyBorder="1" applyAlignment="1">
      <alignment horizontal="center" vertical="center"/>
    </xf>
    <xf numFmtId="9" fontId="13" fillId="0" borderId="61" xfId="1" applyFont="1" applyBorder="1" applyAlignment="1">
      <alignment horizontal="center" vertical="center"/>
    </xf>
    <xf numFmtId="9" fontId="13" fillId="10" borderId="60" xfId="1" applyFont="1" applyFill="1" applyBorder="1" applyAlignment="1">
      <alignment horizontal="center" vertical="center"/>
    </xf>
    <xf numFmtId="166" fontId="0" fillId="0" borderId="0" xfId="0" applyNumberFormat="1" applyAlignment="1">
      <alignment horizontal="left"/>
    </xf>
    <xf numFmtId="166" fontId="17" fillId="0" borderId="0" xfId="0" applyNumberFormat="1" applyFont="1" applyAlignment="1">
      <alignment horizontal="left"/>
    </xf>
    <xf numFmtId="166" fontId="18" fillId="0" borderId="0" xfId="0" applyNumberFormat="1" applyFont="1" applyAlignment="1">
      <alignment horizontal="left"/>
    </xf>
    <xf numFmtId="166" fontId="19" fillId="0" borderId="0" xfId="0" applyNumberFormat="1" applyFont="1" applyAlignment="1">
      <alignment horizontal="left"/>
    </xf>
    <xf numFmtId="0" fontId="20" fillId="0" borderId="0" xfId="2" applyFont="1"/>
  </cellXfs>
  <cellStyles count="3">
    <cellStyle name="Hypertextový odkaz" xfId="2" builtinId="8"/>
    <cellStyle name="Normální" xfId="0" builtinId="0"/>
    <cellStyle name="Procenta" xfId="1" builtinId="5"/>
  </cellStyles>
  <dxfs count="2">
    <dxf>
      <font>
        <color theme="1" tint="0.499984740745262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66675</xdr:rowOff>
    </xdr:from>
    <xdr:to>
      <xdr:col>1</xdr:col>
      <xdr:colOff>298133</xdr:colOff>
      <xdr:row>8</xdr:row>
      <xdr:rowOff>93464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E1F1B03-6B66-44B9-9CDE-44F3CA650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0"/>
          <a:ext cx="745808" cy="550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2</xdr:col>
      <xdr:colOff>389255</xdr:colOff>
      <xdr:row>3</xdr:row>
      <xdr:rowOff>34290</xdr:rowOff>
    </xdr:to>
    <xdr:pic>
      <xdr:nvPicPr>
        <xdr:cNvPr id="5" name="Grafický objekt 4">
          <a:extLst>
            <a:ext uri="{FF2B5EF4-FFF2-40B4-BE49-F238E27FC236}">
              <a16:creationId xmlns:a16="http://schemas.microsoft.com/office/drawing/2014/main" id="{F6CDB429-DA27-413B-B247-079E80A2FC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19050" y="0"/>
          <a:ext cx="1513205" cy="3486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zis.cz/index.php?pg=o-nas--projekty&amp;prid=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3746-AC5C-4554-9734-3F1CEEA18834}">
  <sheetPr>
    <tabColor rgb="FFC00000"/>
  </sheetPr>
  <dimension ref="A11:CB207"/>
  <sheetViews>
    <sheetView showGridLines="0" tabSelected="1" zoomScale="115" zoomScaleNormal="115" workbookViewId="0">
      <pane xSplit="8" ySplit="23" topLeftCell="I24" activePane="bottomRight" state="frozen"/>
      <selection pane="topRight" activeCell="I1" sqref="I1"/>
      <selection pane="bottomLeft" activeCell="A4" sqref="A4"/>
      <selection pane="bottomRight" activeCell="A23" sqref="A23"/>
    </sheetView>
  </sheetViews>
  <sheetFormatPr defaultColWidth="8.85546875" defaultRowHeight="8.25" x14ac:dyDescent="0.25"/>
  <cols>
    <col min="1" max="1" width="7.42578125" style="2" bestFit="1" customWidth="1"/>
    <col min="2" max="2" width="9.7109375" style="2" bestFit="1" customWidth="1"/>
    <col min="3" max="3" width="6.5703125" style="2" bestFit="1" customWidth="1"/>
    <col min="4" max="5" width="5.28515625" style="2" bestFit="1" customWidth="1"/>
    <col min="6" max="6" width="22.85546875" style="2" bestFit="1" customWidth="1"/>
    <col min="7" max="7" width="6.42578125" style="2" customWidth="1"/>
    <col min="8" max="8" width="6.5703125" style="2" bestFit="1" customWidth="1"/>
    <col min="9" max="9" width="4.5703125" style="75" bestFit="1" customWidth="1"/>
    <col min="10" max="10" width="4.7109375" style="75" bestFit="1" customWidth="1"/>
    <col min="11" max="11" width="4.5703125" style="75" bestFit="1" customWidth="1"/>
    <col min="12" max="12" width="5.7109375" style="53" bestFit="1" customWidth="1"/>
    <col min="13" max="15" width="3.5703125" style="75" bestFit="1" customWidth="1"/>
    <col min="16" max="16" width="5.42578125" style="75" bestFit="1" customWidth="1"/>
    <col min="17" max="17" width="3.5703125" style="75" bestFit="1" customWidth="1"/>
    <col min="18" max="18" width="4.28515625" style="75" bestFit="1" customWidth="1"/>
    <col min="19" max="19" width="4.5703125" style="75" bestFit="1" customWidth="1"/>
    <col min="20" max="20" width="3.5703125" style="75" bestFit="1" customWidth="1"/>
    <col min="21" max="21" width="3" style="75" bestFit="1" customWidth="1"/>
    <col min="22" max="22" width="3.28515625" style="75" bestFit="1" customWidth="1"/>
    <col min="23" max="23" width="5" style="75" bestFit="1" customWidth="1"/>
    <col min="24" max="24" width="3" style="75" bestFit="1" customWidth="1"/>
    <col min="25" max="25" width="4.28515625" style="75" customWidth="1"/>
    <col min="26" max="26" width="4.5703125" style="75" bestFit="1" customWidth="1"/>
    <col min="27" max="28" width="3.85546875" style="53" bestFit="1" customWidth="1"/>
    <col min="29" max="29" width="4.28515625" style="53" bestFit="1" customWidth="1"/>
    <col min="30" max="30" width="4.42578125" style="53" bestFit="1" customWidth="1"/>
    <col min="31" max="31" width="3.85546875" style="53" bestFit="1" customWidth="1"/>
    <col min="32" max="32" width="4.28515625" style="53" bestFit="1" customWidth="1"/>
    <col min="33" max="34" width="4.42578125" style="53" bestFit="1" customWidth="1"/>
    <col min="35" max="35" width="5.140625" style="53" bestFit="1" customWidth="1"/>
    <col min="36" max="36" width="4.42578125" style="53" bestFit="1" customWidth="1"/>
    <col min="37" max="37" width="4.28515625" style="53" bestFit="1" customWidth="1"/>
    <col min="38" max="38" width="5.140625" style="53" bestFit="1" customWidth="1"/>
    <col min="39" max="40" width="4.42578125" style="53" bestFit="1" customWidth="1"/>
    <col min="41" max="44" width="5.140625" style="53" bestFit="1" customWidth="1"/>
    <col min="45" max="46" width="4.42578125" style="53" bestFit="1" customWidth="1"/>
    <col min="47" max="47" width="5.140625" style="53" bestFit="1" customWidth="1"/>
    <col min="48" max="48" width="4.42578125" style="53" bestFit="1" customWidth="1"/>
    <col min="49" max="50" width="5.140625" style="53" bestFit="1" customWidth="1"/>
    <col min="51" max="58" width="5.42578125" style="53" bestFit="1" customWidth="1"/>
    <col min="59" max="59" width="5.140625" style="53" bestFit="1" customWidth="1"/>
    <col min="60" max="60" width="4.42578125" style="53" bestFit="1" customWidth="1"/>
    <col min="61" max="61" width="4.28515625" style="53" bestFit="1" customWidth="1"/>
    <col min="62" max="63" width="4.42578125" style="53" bestFit="1" customWidth="1"/>
    <col min="64" max="64" width="4.28515625" style="53" bestFit="1" customWidth="1"/>
    <col min="65" max="65" width="5.140625" style="53" bestFit="1" customWidth="1"/>
    <col min="66" max="66" width="4.42578125" style="53" bestFit="1" customWidth="1"/>
    <col min="67" max="73" width="5.140625" style="53" bestFit="1" customWidth="1"/>
    <col min="74" max="75" width="6" style="53" bestFit="1" customWidth="1"/>
    <col min="76" max="76" width="5.42578125" style="66" bestFit="1" customWidth="1"/>
    <col min="77" max="77" width="5.140625" style="66" bestFit="1" customWidth="1"/>
    <col min="78" max="78" width="6" style="53" bestFit="1" customWidth="1"/>
    <col min="79" max="80" width="5.42578125" style="66" bestFit="1" customWidth="1"/>
    <col min="81" max="16384" width="8.85546875" style="2"/>
  </cols>
  <sheetData>
    <row r="11" spans="1:2" ht="18.75" x14ac:dyDescent="0.3">
      <c r="A11" s="235" t="s">
        <v>0</v>
      </c>
      <c r="B11" s="234"/>
    </row>
    <row r="12" spans="1:2" ht="15" x14ac:dyDescent="0.25">
      <c r="A12" s="236" t="s">
        <v>1</v>
      </c>
      <c r="B12" s="234"/>
    </row>
    <row r="13" spans="1:2" ht="15" x14ac:dyDescent="0.25">
      <c r="A13" s="234"/>
      <c r="B13" s="234"/>
    </row>
    <row r="14" spans="1:2" ht="15" x14ac:dyDescent="0.25">
      <c r="A14" s="237" t="s">
        <v>2</v>
      </c>
      <c r="B14" s="234"/>
    </row>
    <row r="15" spans="1:2" ht="15" x14ac:dyDescent="0.25">
      <c r="A15" s="237" t="s">
        <v>3</v>
      </c>
      <c r="B15" s="234"/>
    </row>
    <row r="16" spans="1:2" ht="15" x14ac:dyDescent="0.25">
      <c r="A16" s="237" t="s">
        <v>762</v>
      </c>
      <c r="B16" s="234"/>
    </row>
    <row r="17" spans="1:80" ht="15" x14ac:dyDescent="0.25">
      <c r="A17" s="237"/>
      <c r="B17" s="234"/>
    </row>
    <row r="18" spans="1:80" ht="15" x14ac:dyDescent="0.25">
      <c r="A18" s="238" t="s">
        <v>4</v>
      </c>
      <c r="B18" s="234"/>
    </row>
    <row r="20" spans="1:80" ht="9" thickBot="1" x14ac:dyDescent="0.3"/>
    <row r="21" spans="1:80" ht="9" thickBot="1" x14ac:dyDescent="0.3">
      <c r="A21" s="9"/>
      <c r="B21" s="10"/>
      <c r="C21" s="10"/>
      <c r="D21" s="10"/>
      <c r="E21" s="10"/>
      <c r="F21" s="10"/>
      <c r="G21" s="10"/>
      <c r="H21" s="10"/>
      <c r="I21" s="69" t="s">
        <v>5</v>
      </c>
      <c r="J21" s="70" t="s">
        <v>6</v>
      </c>
      <c r="K21" s="70" t="s">
        <v>7</v>
      </c>
      <c r="L21" s="198" t="s">
        <v>8</v>
      </c>
      <c r="M21" s="3" t="s">
        <v>9</v>
      </c>
      <c r="N21" s="4" t="s">
        <v>10</v>
      </c>
      <c r="O21" s="4" t="s">
        <v>11</v>
      </c>
      <c r="P21" s="4" t="s">
        <v>12</v>
      </c>
      <c r="Q21" s="4" t="s">
        <v>13</v>
      </c>
      <c r="R21" s="85" t="s">
        <v>14</v>
      </c>
      <c r="S21" s="88" t="s">
        <v>7</v>
      </c>
      <c r="T21" s="3" t="s">
        <v>9</v>
      </c>
      <c r="U21" s="4" t="s">
        <v>10</v>
      </c>
      <c r="V21" s="4" t="s">
        <v>11</v>
      </c>
      <c r="W21" s="4" t="s">
        <v>12</v>
      </c>
      <c r="X21" s="4" t="s">
        <v>13</v>
      </c>
      <c r="Y21" s="85" t="s">
        <v>14</v>
      </c>
      <c r="Z21" s="176" t="s">
        <v>7</v>
      </c>
      <c r="AA21" s="19" t="s">
        <v>9</v>
      </c>
      <c r="AB21" s="20" t="s">
        <v>9</v>
      </c>
      <c r="AC21" s="20" t="s">
        <v>9</v>
      </c>
      <c r="AD21" s="20" t="s">
        <v>9</v>
      </c>
      <c r="AE21" s="20" t="s">
        <v>9</v>
      </c>
      <c r="AF21" s="20" t="s">
        <v>9</v>
      </c>
      <c r="AG21" s="21" t="s">
        <v>9</v>
      </c>
      <c r="AH21" s="22" t="s">
        <v>9</v>
      </c>
      <c r="AI21" s="23" t="s">
        <v>10</v>
      </c>
      <c r="AJ21" s="20" t="s">
        <v>10</v>
      </c>
      <c r="AK21" s="20" t="s">
        <v>10</v>
      </c>
      <c r="AL21" s="20" t="s">
        <v>10</v>
      </c>
      <c r="AM21" s="20" t="s">
        <v>10</v>
      </c>
      <c r="AN21" s="20" t="s">
        <v>10</v>
      </c>
      <c r="AO21" s="21" t="s">
        <v>10</v>
      </c>
      <c r="AP21" s="24" t="s">
        <v>10</v>
      </c>
      <c r="AQ21" s="19" t="s">
        <v>11</v>
      </c>
      <c r="AR21" s="20" t="s">
        <v>11</v>
      </c>
      <c r="AS21" s="20" t="s">
        <v>11</v>
      </c>
      <c r="AT21" s="20" t="s">
        <v>11</v>
      </c>
      <c r="AU21" s="20" t="s">
        <v>11</v>
      </c>
      <c r="AV21" s="20" t="s">
        <v>11</v>
      </c>
      <c r="AW21" s="21" t="s">
        <v>11</v>
      </c>
      <c r="AX21" s="22" t="s">
        <v>11</v>
      </c>
      <c r="AY21" s="23" t="s">
        <v>12</v>
      </c>
      <c r="AZ21" s="20" t="s">
        <v>12</v>
      </c>
      <c r="BA21" s="20" t="s">
        <v>12</v>
      </c>
      <c r="BB21" s="20" t="s">
        <v>12</v>
      </c>
      <c r="BC21" s="20" t="s">
        <v>12</v>
      </c>
      <c r="BD21" s="20" t="s">
        <v>12</v>
      </c>
      <c r="BE21" s="21" t="s">
        <v>12</v>
      </c>
      <c r="BF21" s="24" t="s">
        <v>12</v>
      </c>
      <c r="BG21" s="19" t="s">
        <v>13</v>
      </c>
      <c r="BH21" s="20" t="s">
        <v>13</v>
      </c>
      <c r="BI21" s="20" t="s">
        <v>13</v>
      </c>
      <c r="BJ21" s="20" t="s">
        <v>13</v>
      </c>
      <c r="BK21" s="20" t="s">
        <v>13</v>
      </c>
      <c r="BL21" s="20" t="s">
        <v>13</v>
      </c>
      <c r="BM21" s="21" t="s">
        <v>13</v>
      </c>
      <c r="BN21" s="22" t="s">
        <v>13</v>
      </c>
      <c r="BO21" s="19" t="s">
        <v>15</v>
      </c>
      <c r="BP21" s="20" t="s">
        <v>15</v>
      </c>
      <c r="BQ21" s="20" t="s">
        <v>15</v>
      </c>
      <c r="BR21" s="20" t="s">
        <v>15</v>
      </c>
      <c r="BS21" s="20" t="s">
        <v>15</v>
      </c>
      <c r="BT21" s="20" t="s">
        <v>15</v>
      </c>
      <c r="BU21" s="21" t="s">
        <v>15</v>
      </c>
      <c r="BV21" s="22" t="s">
        <v>15</v>
      </c>
      <c r="BW21" s="19" t="s">
        <v>16</v>
      </c>
      <c r="BX21" s="58" t="s">
        <v>17</v>
      </c>
      <c r="BY21" s="59" t="s">
        <v>17</v>
      </c>
      <c r="BZ21" s="19" t="s">
        <v>16</v>
      </c>
      <c r="CA21" s="58" t="s">
        <v>17</v>
      </c>
      <c r="CB21" s="59" t="s">
        <v>17</v>
      </c>
    </row>
    <row r="22" spans="1:80" ht="9" thickBot="1" x14ac:dyDescent="0.3">
      <c r="A22" s="11"/>
      <c r="B22" s="12"/>
      <c r="C22" s="12"/>
      <c r="D22" s="12"/>
      <c r="E22" s="12"/>
      <c r="F22" s="12"/>
      <c r="G22" s="12"/>
      <c r="H22" s="12"/>
      <c r="I22" s="71" t="s">
        <v>18</v>
      </c>
      <c r="J22" s="72" t="s">
        <v>19</v>
      </c>
      <c r="K22" s="72" t="s">
        <v>20</v>
      </c>
      <c r="L22" s="199" t="s">
        <v>21</v>
      </c>
      <c r="M22" s="5" t="s">
        <v>22</v>
      </c>
      <c r="N22" s="6" t="s">
        <v>22</v>
      </c>
      <c r="O22" s="6" t="s">
        <v>22</v>
      </c>
      <c r="P22" s="6" t="s">
        <v>22</v>
      </c>
      <c r="Q22" s="6" t="s">
        <v>22</v>
      </c>
      <c r="R22" s="86" t="s">
        <v>22</v>
      </c>
      <c r="S22" s="89" t="s">
        <v>22</v>
      </c>
      <c r="T22" s="5" t="s">
        <v>23</v>
      </c>
      <c r="U22" s="6" t="s">
        <v>23</v>
      </c>
      <c r="V22" s="6" t="s">
        <v>23</v>
      </c>
      <c r="W22" s="6" t="s">
        <v>23</v>
      </c>
      <c r="X22" s="6" t="s">
        <v>23</v>
      </c>
      <c r="Y22" s="86" t="s">
        <v>23</v>
      </c>
      <c r="Z22" s="177" t="s">
        <v>23</v>
      </c>
      <c r="AA22" s="25" t="s">
        <v>24</v>
      </c>
      <c r="AB22" s="26" t="s">
        <v>24</v>
      </c>
      <c r="AC22" s="26" t="s">
        <v>24</v>
      </c>
      <c r="AD22" s="27" t="s">
        <v>22</v>
      </c>
      <c r="AE22" s="27" t="s">
        <v>22</v>
      </c>
      <c r="AF22" s="27" t="s">
        <v>22</v>
      </c>
      <c r="AG22" s="28" t="s">
        <v>24</v>
      </c>
      <c r="AH22" s="29" t="s">
        <v>22</v>
      </c>
      <c r="AI22" s="25" t="s">
        <v>24</v>
      </c>
      <c r="AJ22" s="26" t="s">
        <v>24</v>
      </c>
      <c r="AK22" s="26" t="s">
        <v>24</v>
      </c>
      <c r="AL22" s="27" t="s">
        <v>22</v>
      </c>
      <c r="AM22" s="27" t="s">
        <v>22</v>
      </c>
      <c r="AN22" s="27" t="s">
        <v>22</v>
      </c>
      <c r="AO22" s="28" t="s">
        <v>24</v>
      </c>
      <c r="AP22" s="30" t="s">
        <v>22</v>
      </c>
      <c r="AQ22" s="25" t="s">
        <v>24</v>
      </c>
      <c r="AR22" s="26" t="s">
        <v>24</v>
      </c>
      <c r="AS22" s="26" t="s">
        <v>24</v>
      </c>
      <c r="AT22" s="27" t="s">
        <v>22</v>
      </c>
      <c r="AU22" s="27" t="s">
        <v>22</v>
      </c>
      <c r="AV22" s="27" t="s">
        <v>22</v>
      </c>
      <c r="AW22" s="28" t="s">
        <v>24</v>
      </c>
      <c r="AX22" s="29" t="s">
        <v>22</v>
      </c>
      <c r="AY22" s="25" t="s">
        <v>24</v>
      </c>
      <c r="AZ22" s="26" t="s">
        <v>24</v>
      </c>
      <c r="BA22" s="26" t="s">
        <v>24</v>
      </c>
      <c r="BB22" s="27" t="s">
        <v>22</v>
      </c>
      <c r="BC22" s="27" t="s">
        <v>22</v>
      </c>
      <c r="BD22" s="27" t="s">
        <v>22</v>
      </c>
      <c r="BE22" s="28" t="s">
        <v>24</v>
      </c>
      <c r="BF22" s="30" t="s">
        <v>22</v>
      </c>
      <c r="BG22" s="25" t="s">
        <v>24</v>
      </c>
      <c r="BH22" s="26" t="s">
        <v>24</v>
      </c>
      <c r="BI22" s="26" t="s">
        <v>24</v>
      </c>
      <c r="BJ22" s="27" t="s">
        <v>22</v>
      </c>
      <c r="BK22" s="27" t="s">
        <v>22</v>
      </c>
      <c r="BL22" s="27" t="s">
        <v>22</v>
      </c>
      <c r="BM22" s="28" t="s">
        <v>24</v>
      </c>
      <c r="BN22" s="29" t="s">
        <v>22</v>
      </c>
      <c r="BO22" s="25" t="s">
        <v>24</v>
      </c>
      <c r="BP22" s="26" t="s">
        <v>24</v>
      </c>
      <c r="BQ22" s="26" t="s">
        <v>24</v>
      </c>
      <c r="BR22" s="27" t="s">
        <v>22</v>
      </c>
      <c r="BS22" s="27" t="s">
        <v>22</v>
      </c>
      <c r="BT22" s="27" t="s">
        <v>22</v>
      </c>
      <c r="BU22" s="28" t="s">
        <v>24</v>
      </c>
      <c r="BV22" s="29" t="s">
        <v>22</v>
      </c>
      <c r="BW22" s="25" t="s">
        <v>24</v>
      </c>
      <c r="BX22" s="60" t="s">
        <v>24</v>
      </c>
      <c r="BY22" s="61" t="s">
        <v>25</v>
      </c>
      <c r="BZ22" s="57" t="s">
        <v>22</v>
      </c>
      <c r="CA22" s="67" t="s">
        <v>22</v>
      </c>
      <c r="CB22" s="68" t="s">
        <v>26</v>
      </c>
    </row>
    <row r="23" spans="1:80" ht="9" thickBot="1" x14ac:dyDescent="0.3">
      <c r="A23" s="13" t="s">
        <v>27</v>
      </c>
      <c r="B23" s="14" t="s">
        <v>28</v>
      </c>
      <c r="C23" s="14" t="s">
        <v>29</v>
      </c>
      <c r="D23" s="14" t="s">
        <v>30</v>
      </c>
      <c r="E23" s="14" t="s">
        <v>31</v>
      </c>
      <c r="F23" s="14" t="s">
        <v>763</v>
      </c>
      <c r="G23" s="14" t="s">
        <v>764</v>
      </c>
      <c r="H23" s="14" t="s">
        <v>34</v>
      </c>
      <c r="I23" s="73" t="s">
        <v>35</v>
      </c>
      <c r="J23" s="74" t="s">
        <v>36</v>
      </c>
      <c r="K23" s="74" t="s">
        <v>9</v>
      </c>
      <c r="L23" s="200" t="s">
        <v>37</v>
      </c>
      <c r="M23" s="7" t="s">
        <v>38</v>
      </c>
      <c r="N23" s="8" t="s">
        <v>38</v>
      </c>
      <c r="O23" s="8" t="s">
        <v>38</v>
      </c>
      <c r="P23" s="8" t="s">
        <v>38</v>
      </c>
      <c r="Q23" s="8" t="s">
        <v>38</v>
      </c>
      <c r="R23" s="87" t="s">
        <v>38</v>
      </c>
      <c r="S23" s="90" t="s">
        <v>38</v>
      </c>
      <c r="T23" s="7" t="s">
        <v>38</v>
      </c>
      <c r="U23" s="8" t="s">
        <v>38</v>
      </c>
      <c r="V23" s="8" t="s">
        <v>38</v>
      </c>
      <c r="W23" s="8" t="s">
        <v>38</v>
      </c>
      <c r="X23" s="8" t="s">
        <v>38</v>
      </c>
      <c r="Y23" s="87" t="s">
        <v>38</v>
      </c>
      <c r="Z23" s="178" t="s">
        <v>38</v>
      </c>
      <c r="AA23" s="31" t="s">
        <v>39</v>
      </c>
      <c r="AB23" s="32" t="s">
        <v>40</v>
      </c>
      <c r="AC23" s="32" t="s">
        <v>41</v>
      </c>
      <c r="AD23" s="33" t="s">
        <v>39</v>
      </c>
      <c r="AE23" s="32" t="s">
        <v>40</v>
      </c>
      <c r="AF23" s="32" t="s">
        <v>41</v>
      </c>
      <c r="AG23" s="34" t="s">
        <v>42</v>
      </c>
      <c r="AH23" s="35" t="s">
        <v>42</v>
      </c>
      <c r="AI23" s="36" t="s">
        <v>39</v>
      </c>
      <c r="AJ23" s="32" t="s">
        <v>40</v>
      </c>
      <c r="AK23" s="32" t="s">
        <v>41</v>
      </c>
      <c r="AL23" s="33" t="s">
        <v>39</v>
      </c>
      <c r="AM23" s="32" t="s">
        <v>40</v>
      </c>
      <c r="AN23" s="32" t="s">
        <v>41</v>
      </c>
      <c r="AO23" s="34" t="s">
        <v>42</v>
      </c>
      <c r="AP23" s="37" t="s">
        <v>42</v>
      </c>
      <c r="AQ23" s="31" t="s">
        <v>39</v>
      </c>
      <c r="AR23" s="32" t="s">
        <v>40</v>
      </c>
      <c r="AS23" s="32" t="s">
        <v>41</v>
      </c>
      <c r="AT23" s="33" t="s">
        <v>39</v>
      </c>
      <c r="AU23" s="32" t="s">
        <v>40</v>
      </c>
      <c r="AV23" s="32" t="s">
        <v>41</v>
      </c>
      <c r="AW23" s="34" t="s">
        <v>42</v>
      </c>
      <c r="AX23" s="35" t="s">
        <v>42</v>
      </c>
      <c r="AY23" s="36" t="s">
        <v>39</v>
      </c>
      <c r="AZ23" s="32" t="s">
        <v>40</v>
      </c>
      <c r="BA23" s="32" t="s">
        <v>41</v>
      </c>
      <c r="BB23" s="33" t="s">
        <v>39</v>
      </c>
      <c r="BC23" s="32" t="s">
        <v>40</v>
      </c>
      <c r="BD23" s="32" t="s">
        <v>41</v>
      </c>
      <c r="BE23" s="34" t="s">
        <v>42</v>
      </c>
      <c r="BF23" s="37" t="s">
        <v>42</v>
      </c>
      <c r="BG23" s="31" t="s">
        <v>39</v>
      </c>
      <c r="BH23" s="32" t="s">
        <v>40</v>
      </c>
      <c r="BI23" s="32" t="s">
        <v>41</v>
      </c>
      <c r="BJ23" s="33" t="s">
        <v>39</v>
      </c>
      <c r="BK23" s="32" t="s">
        <v>40</v>
      </c>
      <c r="BL23" s="32" t="s">
        <v>41</v>
      </c>
      <c r="BM23" s="34" t="s">
        <v>42</v>
      </c>
      <c r="BN23" s="35" t="s">
        <v>42</v>
      </c>
      <c r="BO23" s="31" t="s">
        <v>39</v>
      </c>
      <c r="BP23" s="32" t="s">
        <v>40</v>
      </c>
      <c r="BQ23" s="32" t="s">
        <v>41</v>
      </c>
      <c r="BR23" s="33" t="s">
        <v>39</v>
      </c>
      <c r="BS23" s="32" t="s">
        <v>40</v>
      </c>
      <c r="BT23" s="32" t="s">
        <v>41</v>
      </c>
      <c r="BU23" s="34" t="s">
        <v>42</v>
      </c>
      <c r="BV23" s="35" t="s">
        <v>42</v>
      </c>
      <c r="BW23" s="54" t="s">
        <v>42</v>
      </c>
      <c r="BX23" s="174" t="s">
        <v>43</v>
      </c>
      <c r="BY23" s="175" t="s">
        <v>43</v>
      </c>
      <c r="BZ23" s="54" t="s">
        <v>42</v>
      </c>
      <c r="CA23" s="174" t="s">
        <v>43</v>
      </c>
      <c r="CB23" s="175" t="s">
        <v>43</v>
      </c>
    </row>
    <row r="24" spans="1:80" s="45" customFormat="1" x14ac:dyDescent="0.25">
      <c r="A24" s="15" t="s">
        <v>44</v>
      </c>
      <c r="B24" s="16" t="s">
        <v>45</v>
      </c>
      <c r="C24" s="17" t="s">
        <v>46</v>
      </c>
      <c r="D24" s="16" t="s">
        <v>47</v>
      </c>
      <c r="E24" s="17" t="s">
        <v>48</v>
      </c>
      <c r="F24" s="16" t="s">
        <v>49</v>
      </c>
      <c r="G24" s="17" t="s">
        <v>50</v>
      </c>
      <c r="H24" s="17" t="s">
        <v>51</v>
      </c>
      <c r="I24" s="77" t="s">
        <v>52</v>
      </c>
      <c r="J24" s="78">
        <v>19</v>
      </c>
      <c r="K24" s="78">
        <v>32</v>
      </c>
      <c r="L24" s="79">
        <f t="shared" ref="L24:L55" si="0">COUNT(AG24,AO24,AW24,BE24,BM24)</f>
        <v>5</v>
      </c>
      <c r="M24" s="201">
        <f>AH24/$AH$46</f>
        <v>0.16718017461514378</v>
      </c>
      <c r="N24" s="202">
        <f>AP24/$AP$46</f>
        <v>0.1232228488432781</v>
      </c>
      <c r="O24" s="202">
        <f>AX24/$AX$46</f>
        <v>0.17294292342915144</v>
      </c>
      <c r="P24" s="202">
        <f>BF24/$BF$46</f>
        <v>0.13437511091263449</v>
      </c>
      <c r="Q24" s="202">
        <f>BN24/$BN$46</f>
        <v>0.55271306753348493</v>
      </c>
      <c r="R24" s="203">
        <f>BV24/$BV$46</f>
        <v>0.24884977762563926</v>
      </c>
      <c r="S24" s="204">
        <f>BZ24/$BZ$46</f>
        <v>0.22785164167303631</v>
      </c>
      <c r="T24" s="91">
        <f>IF(AH24&gt;0,AH24/AG24,"-")</f>
        <v>6.2571615819209043</v>
      </c>
      <c r="U24" s="92">
        <f>IF(AP24&gt;0,AP24/AO24,"-")</f>
        <v>1.1204311556603774</v>
      </c>
      <c r="V24" s="92">
        <f>IF(AX24&gt;0,AX24/AW24,"-")</f>
        <v>1.4323683200304067</v>
      </c>
      <c r="W24" s="92">
        <f>IF(BF24&gt;0,BF24/BE24,"-")</f>
        <v>0.57051875364006988</v>
      </c>
      <c r="X24" s="92">
        <f>IF(BN24&gt;0,BN24/BM24,"-")</f>
        <v>1.1446519331243468</v>
      </c>
      <c r="Y24" s="179">
        <f>IF(BV24&gt;0,BV24/BU24,"-")</f>
        <v>1.6194218792309776</v>
      </c>
      <c r="Z24" s="185">
        <f>BZ24/BW24</f>
        <v>1.4769605509452799</v>
      </c>
      <c r="AA24" s="38">
        <v>302</v>
      </c>
      <c r="AB24" s="39">
        <v>31</v>
      </c>
      <c r="AC24" s="40">
        <v>21</v>
      </c>
      <c r="AD24" s="39">
        <v>1913.6575</v>
      </c>
      <c r="AE24" s="40">
        <v>242.16860000000003</v>
      </c>
      <c r="AF24" s="39">
        <v>59.209099999999999</v>
      </c>
      <c r="AG24" s="41">
        <v>354</v>
      </c>
      <c r="AH24" s="42">
        <v>2215.0352000000003</v>
      </c>
      <c r="AI24" s="43">
        <v>3702</v>
      </c>
      <c r="AJ24" s="39">
        <v>509</v>
      </c>
      <c r="AK24" s="40">
        <v>29</v>
      </c>
      <c r="AL24" s="39">
        <v>3978.1050999999998</v>
      </c>
      <c r="AM24" s="40">
        <v>726.03210000000001</v>
      </c>
      <c r="AN24" s="39">
        <v>46.490900000000003</v>
      </c>
      <c r="AO24" s="41">
        <v>4240</v>
      </c>
      <c r="AP24" s="44">
        <v>4750.6280999999999</v>
      </c>
      <c r="AQ24" s="38">
        <v>1484</v>
      </c>
      <c r="AR24" s="39">
        <v>2722</v>
      </c>
      <c r="AS24" s="40">
        <v>1056</v>
      </c>
      <c r="AT24" s="39">
        <v>2012.3978999999999</v>
      </c>
      <c r="AU24" s="40">
        <v>3996.0264000000002</v>
      </c>
      <c r="AV24" s="39">
        <v>1528.6977999999999</v>
      </c>
      <c r="AW24" s="41">
        <v>5262</v>
      </c>
      <c r="AX24" s="42">
        <v>7537.1221000000005</v>
      </c>
      <c r="AY24" s="43">
        <v>1261</v>
      </c>
      <c r="AZ24" s="39">
        <v>3679</v>
      </c>
      <c r="BA24" s="40">
        <v>211</v>
      </c>
      <c r="BB24" s="39">
        <v>484.99529999999999</v>
      </c>
      <c r="BC24" s="40">
        <v>2152.319</v>
      </c>
      <c r="BD24" s="39">
        <v>301.42779999999999</v>
      </c>
      <c r="BE24" s="41">
        <v>5151</v>
      </c>
      <c r="BF24" s="44">
        <v>2938.7420999999999</v>
      </c>
      <c r="BG24" s="38">
        <v>4196</v>
      </c>
      <c r="BH24" s="39">
        <v>250</v>
      </c>
      <c r="BI24" s="40">
        <v>339</v>
      </c>
      <c r="BJ24" s="39">
        <v>4040.6635999999999</v>
      </c>
      <c r="BK24" s="40">
        <v>313.6026</v>
      </c>
      <c r="BL24" s="39">
        <v>1122.8933</v>
      </c>
      <c r="BM24" s="41">
        <v>4785</v>
      </c>
      <c r="BN24" s="42">
        <v>5477.1594999999998</v>
      </c>
      <c r="BO24" s="38">
        <v>21541</v>
      </c>
      <c r="BP24" s="39">
        <v>16071</v>
      </c>
      <c r="BQ24" s="40">
        <v>6704</v>
      </c>
      <c r="BR24" s="39">
        <v>21788.866200000004</v>
      </c>
      <c r="BS24" s="40">
        <v>22899.636500000004</v>
      </c>
      <c r="BT24" s="39">
        <v>27077.797299999991</v>
      </c>
      <c r="BU24" s="41">
        <v>44316</v>
      </c>
      <c r="BV24" s="42">
        <v>71766.3</v>
      </c>
      <c r="BW24" s="55">
        <v>64108</v>
      </c>
      <c r="BX24" s="62">
        <f t="shared" ref="BX24:BX45" si="1">AA24+AI24+AQ24+AY24+BG24+BO24</f>
        <v>32486</v>
      </c>
      <c r="BY24" s="63">
        <f t="shared" ref="BY24:BY45" si="2">BX24/BW24</f>
        <v>0.50673862856429774</v>
      </c>
      <c r="BZ24" s="55">
        <v>94684.987000000008</v>
      </c>
      <c r="CA24" s="62">
        <f t="shared" ref="CA24:CA45" si="3">AD24+AL24+AT24+BB24+BJ24+BR24</f>
        <v>34218.685600000004</v>
      </c>
      <c r="CB24" s="63">
        <f t="shared" ref="CB24:CB45" si="4">CA24/BZ24</f>
        <v>0.36139504988261761</v>
      </c>
    </row>
    <row r="25" spans="1:80" s="45" customFormat="1" x14ac:dyDescent="0.25">
      <c r="A25" s="93" t="s">
        <v>44</v>
      </c>
      <c r="B25" s="94" t="s">
        <v>45</v>
      </c>
      <c r="C25" s="95" t="s">
        <v>46</v>
      </c>
      <c r="D25" s="94" t="s">
        <v>53</v>
      </c>
      <c r="E25" s="95" t="s">
        <v>54</v>
      </c>
      <c r="F25" s="94" t="s">
        <v>55</v>
      </c>
      <c r="G25" s="95" t="s">
        <v>56</v>
      </c>
      <c r="H25" s="95" t="s">
        <v>51</v>
      </c>
      <c r="I25" s="96" t="s">
        <v>52</v>
      </c>
      <c r="J25" s="97">
        <v>11</v>
      </c>
      <c r="K25" s="97">
        <v>10</v>
      </c>
      <c r="L25" s="98">
        <f t="shared" si="0"/>
        <v>5</v>
      </c>
      <c r="M25" s="205">
        <f t="shared" ref="M25:M45" si="5">AH25/$AH$46</f>
        <v>4.7301093698719335E-2</v>
      </c>
      <c r="N25" s="206">
        <f t="shared" ref="N25:N45" si="6">AP25/$AP$46</f>
        <v>0.32887699539536119</v>
      </c>
      <c r="O25" s="206">
        <f t="shared" ref="O25:O45" si="7">AX25/$AX$46</f>
        <v>9.3603477230413762E-2</v>
      </c>
      <c r="P25" s="206">
        <f t="shared" ref="P25:P45" si="8">BF25/$BF$46</f>
        <v>0.22838602481189194</v>
      </c>
      <c r="Q25" s="206">
        <f t="shared" ref="Q25:Q45" si="9">BN25/$BN$46</f>
        <v>0.17803914436696183</v>
      </c>
      <c r="R25" s="207">
        <f t="shared" ref="R25:R45" si="10">BV25/$BV$46</f>
        <v>0.10847351865373828</v>
      </c>
      <c r="S25" s="208">
        <f t="shared" ref="S25:S45" si="11">BZ25/$BZ$46</f>
        <v>0.13338116111245535</v>
      </c>
      <c r="T25" s="99">
        <f t="shared" ref="T25:T88" si="12">IF(AH25&gt;0,AH25/AG25,"-")</f>
        <v>5.1369721311475409</v>
      </c>
      <c r="U25" s="100">
        <f t="shared" ref="U25:U88" si="13">IF(AP25&gt;0,AP25/AO25,"-")</f>
        <v>1.5400512328434353</v>
      </c>
      <c r="V25" s="100">
        <f t="shared" ref="V25:V88" si="14">IF(AX25&gt;0,AX25/AW25,"-")</f>
        <v>1.2582928439235042</v>
      </c>
      <c r="W25" s="100">
        <f t="shared" ref="W25:W88" si="15">IF(BF25&gt;0,BF25/BE25,"-")</f>
        <v>0.60985735042735045</v>
      </c>
      <c r="X25" s="100">
        <f t="shared" ref="X25:X88" si="16">IF(BN25&gt;0,BN25/BM25,"-")</f>
        <v>0.68810249609984409</v>
      </c>
      <c r="Y25" s="180">
        <f t="shared" ref="Y25:Y88" si="17">IF(BV25&gt;0,BV25/BU25,"-")</f>
        <v>1.3212358618068167</v>
      </c>
      <c r="Z25" s="186">
        <f t="shared" ref="Z25:Z88" si="18">BZ25/BW25</f>
        <v>1.2042075649604589</v>
      </c>
      <c r="AA25" s="101">
        <v>92</v>
      </c>
      <c r="AB25" s="102">
        <v>11</v>
      </c>
      <c r="AC25" s="103">
        <v>19</v>
      </c>
      <c r="AD25" s="102">
        <v>469.31900000000002</v>
      </c>
      <c r="AE25" s="103">
        <v>125.4363</v>
      </c>
      <c r="AF25" s="102">
        <v>31.955300000000001</v>
      </c>
      <c r="AG25" s="104">
        <v>122</v>
      </c>
      <c r="AH25" s="105">
        <v>626.7106</v>
      </c>
      <c r="AI25" s="106">
        <v>6054</v>
      </c>
      <c r="AJ25" s="102">
        <v>1633</v>
      </c>
      <c r="AK25" s="103">
        <v>546</v>
      </c>
      <c r="AL25" s="102">
        <v>5872.8428000000004</v>
      </c>
      <c r="AM25" s="103">
        <v>4569.1161000000002</v>
      </c>
      <c r="AN25" s="102">
        <v>2237.2829000000002</v>
      </c>
      <c r="AO25" s="104">
        <v>8233</v>
      </c>
      <c r="AP25" s="107">
        <v>12679.241800000002</v>
      </c>
      <c r="AQ25" s="101">
        <v>1104</v>
      </c>
      <c r="AR25" s="102">
        <v>1443</v>
      </c>
      <c r="AS25" s="103">
        <v>695</v>
      </c>
      <c r="AT25" s="102">
        <v>873.58949999999993</v>
      </c>
      <c r="AU25" s="103">
        <v>2082.1954000000001</v>
      </c>
      <c r="AV25" s="102">
        <v>1123.6005</v>
      </c>
      <c r="AW25" s="104">
        <v>3242</v>
      </c>
      <c r="AX25" s="105">
        <v>4079.3854000000001</v>
      </c>
      <c r="AY25" s="106">
        <v>1019</v>
      </c>
      <c r="AZ25" s="102">
        <v>6849</v>
      </c>
      <c r="BA25" s="103">
        <v>322</v>
      </c>
      <c r="BB25" s="102">
        <v>376.64729999999997</v>
      </c>
      <c r="BC25" s="103">
        <v>4334.7951000000003</v>
      </c>
      <c r="BD25" s="102">
        <v>283.28930000000003</v>
      </c>
      <c r="BE25" s="104">
        <v>8190</v>
      </c>
      <c r="BF25" s="107">
        <v>4994.7317000000003</v>
      </c>
      <c r="BG25" s="101">
        <v>2290</v>
      </c>
      <c r="BH25" s="102">
        <v>98</v>
      </c>
      <c r="BI25" s="103">
        <v>176</v>
      </c>
      <c r="BJ25" s="102">
        <v>1461.5284000000001</v>
      </c>
      <c r="BK25" s="103">
        <v>145.0196</v>
      </c>
      <c r="BL25" s="102">
        <v>157.74680000000001</v>
      </c>
      <c r="BM25" s="104">
        <v>2564</v>
      </c>
      <c r="BN25" s="105">
        <v>1764.2948000000001</v>
      </c>
      <c r="BO25" s="101">
        <v>10828</v>
      </c>
      <c r="BP25" s="102">
        <v>7838</v>
      </c>
      <c r="BQ25" s="103">
        <v>5011</v>
      </c>
      <c r="BR25" s="102">
        <v>10801.741200000002</v>
      </c>
      <c r="BS25" s="103">
        <v>7754.3606999999993</v>
      </c>
      <c r="BT25" s="102">
        <v>12726.7996</v>
      </c>
      <c r="BU25" s="104">
        <v>23677</v>
      </c>
      <c r="BV25" s="105">
        <v>31282.9015</v>
      </c>
      <c r="BW25" s="108">
        <v>46028</v>
      </c>
      <c r="BX25" s="109">
        <f t="shared" si="1"/>
        <v>21387</v>
      </c>
      <c r="BY25" s="110">
        <f t="shared" si="2"/>
        <v>0.46465195098635614</v>
      </c>
      <c r="BZ25" s="108">
        <v>55427.265800000001</v>
      </c>
      <c r="CA25" s="109">
        <f t="shared" si="3"/>
        <v>19855.6682</v>
      </c>
      <c r="CB25" s="110">
        <f t="shared" si="4"/>
        <v>0.35822925618676288</v>
      </c>
    </row>
    <row r="26" spans="1:80" s="45" customFormat="1" x14ac:dyDescent="0.25">
      <c r="A26" s="93" t="s">
        <v>44</v>
      </c>
      <c r="B26" s="94" t="s">
        <v>45</v>
      </c>
      <c r="C26" s="95" t="s">
        <v>46</v>
      </c>
      <c r="D26" s="94" t="s">
        <v>57</v>
      </c>
      <c r="E26" s="95" t="s">
        <v>58</v>
      </c>
      <c r="F26" s="94" t="s">
        <v>59</v>
      </c>
      <c r="G26" s="95" t="s">
        <v>60</v>
      </c>
      <c r="H26" s="95" t="s">
        <v>51</v>
      </c>
      <c r="I26" s="96" t="s">
        <v>52</v>
      </c>
      <c r="J26" s="97">
        <v>14</v>
      </c>
      <c r="K26" s="97">
        <v>21</v>
      </c>
      <c r="L26" s="98">
        <f t="shared" si="0"/>
        <v>5</v>
      </c>
      <c r="M26" s="205">
        <f t="shared" si="5"/>
        <v>0.15584156136042859</v>
      </c>
      <c r="N26" s="206">
        <f t="shared" si="6"/>
        <v>0.12380829268267</v>
      </c>
      <c r="O26" s="206">
        <f t="shared" si="7"/>
        <v>9.3289445320269782E-2</v>
      </c>
      <c r="P26" s="206">
        <f t="shared" si="8"/>
        <v>0.13549081485405193</v>
      </c>
      <c r="Q26" s="206">
        <f t="shared" si="9"/>
        <v>7.9456077962787017E-2</v>
      </c>
      <c r="R26" s="207">
        <f t="shared" si="10"/>
        <v>0.12315740696883266</v>
      </c>
      <c r="S26" s="208">
        <f t="shared" si="11"/>
        <v>0.12073441385131146</v>
      </c>
      <c r="T26" s="99">
        <f t="shared" si="12"/>
        <v>5.6261730245231609</v>
      </c>
      <c r="U26" s="100">
        <f t="shared" si="13"/>
        <v>1.1765340892284941</v>
      </c>
      <c r="V26" s="100">
        <f t="shared" si="14"/>
        <v>1.5595317990026851</v>
      </c>
      <c r="W26" s="100">
        <f t="shared" si="15"/>
        <v>0.67667097510847229</v>
      </c>
      <c r="X26" s="100">
        <f t="shared" si="16"/>
        <v>0.62490246031746033</v>
      </c>
      <c r="Y26" s="180">
        <f t="shared" si="17"/>
        <v>1.5382251320918148</v>
      </c>
      <c r="Z26" s="186">
        <f t="shared" si="18"/>
        <v>1.403015696308725</v>
      </c>
      <c r="AA26" s="101">
        <v>271</v>
      </c>
      <c r="AB26" s="102">
        <v>34</v>
      </c>
      <c r="AC26" s="103">
        <v>62</v>
      </c>
      <c r="AD26" s="102">
        <v>1745.3728000000001</v>
      </c>
      <c r="AE26" s="103">
        <v>112.6003</v>
      </c>
      <c r="AF26" s="102">
        <v>206.83239999999998</v>
      </c>
      <c r="AG26" s="104">
        <v>367</v>
      </c>
      <c r="AH26" s="105">
        <v>2064.8054999999999</v>
      </c>
      <c r="AI26" s="106">
        <v>3736</v>
      </c>
      <c r="AJ26" s="102">
        <v>265</v>
      </c>
      <c r="AK26" s="103">
        <v>56</v>
      </c>
      <c r="AL26" s="102">
        <v>4174.4912000000004</v>
      </c>
      <c r="AM26" s="103">
        <v>525.16249999999991</v>
      </c>
      <c r="AN26" s="102">
        <v>73.545100000000005</v>
      </c>
      <c r="AO26" s="104">
        <v>4057</v>
      </c>
      <c r="AP26" s="107">
        <v>4773.198800000001</v>
      </c>
      <c r="AQ26" s="101">
        <v>872</v>
      </c>
      <c r="AR26" s="102">
        <v>1134</v>
      </c>
      <c r="AS26" s="103">
        <v>601</v>
      </c>
      <c r="AT26" s="102">
        <v>961.59709999999995</v>
      </c>
      <c r="AU26" s="103">
        <v>2037.1628000000001</v>
      </c>
      <c r="AV26" s="102">
        <v>1066.9395</v>
      </c>
      <c r="AW26" s="104">
        <v>2607</v>
      </c>
      <c r="AX26" s="105">
        <v>4065.6994</v>
      </c>
      <c r="AY26" s="106">
        <v>302</v>
      </c>
      <c r="AZ26" s="102">
        <v>3467</v>
      </c>
      <c r="BA26" s="103">
        <v>610</v>
      </c>
      <c r="BB26" s="102">
        <v>127.9054</v>
      </c>
      <c r="BC26" s="103">
        <v>1814.9649999999999</v>
      </c>
      <c r="BD26" s="102">
        <v>1020.2718</v>
      </c>
      <c r="BE26" s="104">
        <v>4379</v>
      </c>
      <c r="BF26" s="107">
        <v>2963.1422000000002</v>
      </c>
      <c r="BG26" s="101">
        <v>1026</v>
      </c>
      <c r="BH26" s="102">
        <v>196</v>
      </c>
      <c r="BI26" s="103">
        <v>38</v>
      </c>
      <c r="BJ26" s="102">
        <v>644.45590000000004</v>
      </c>
      <c r="BK26" s="103">
        <v>122.01909999999999</v>
      </c>
      <c r="BL26" s="102">
        <v>20.902099999999997</v>
      </c>
      <c r="BM26" s="104">
        <v>1260</v>
      </c>
      <c r="BN26" s="105">
        <v>787.37710000000004</v>
      </c>
      <c r="BO26" s="101">
        <v>10925</v>
      </c>
      <c r="BP26" s="102">
        <v>9208</v>
      </c>
      <c r="BQ26" s="103">
        <v>2957</v>
      </c>
      <c r="BR26" s="102">
        <v>12017.2714</v>
      </c>
      <c r="BS26" s="103">
        <v>12786.0998</v>
      </c>
      <c r="BT26" s="102">
        <v>10714.247099999999</v>
      </c>
      <c r="BU26" s="104">
        <v>23090</v>
      </c>
      <c r="BV26" s="105">
        <v>35517.618300000002</v>
      </c>
      <c r="BW26" s="108">
        <v>35760</v>
      </c>
      <c r="BX26" s="109">
        <f t="shared" si="1"/>
        <v>17132</v>
      </c>
      <c r="BY26" s="110">
        <f t="shared" si="2"/>
        <v>0.47908277404921701</v>
      </c>
      <c r="BZ26" s="108">
        <v>50171.841300000007</v>
      </c>
      <c r="CA26" s="109">
        <f t="shared" si="3"/>
        <v>19671.093799999999</v>
      </c>
      <c r="CB26" s="110">
        <f t="shared" si="4"/>
        <v>0.39207438456120597</v>
      </c>
    </row>
    <row r="27" spans="1:80" s="45" customFormat="1" x14ac:dyDescent="0.25">
      <c r="A27" s="93" t="s">
        <v>44</v>
      </c>
      <c r="B27" s="94" t="s">
        <v>45</v>
      </c>
      <c r="C27" s="95" t="s">
        <v>46</v>
      </c>
      <c r="D27" s="94" t="s">
        <v>61</v>
      </c>
      <c r="E27" s="95" t="s">
        <v>62</v>
      </c>
      <c r="F27" s="94" t="s">
        <v>63</v>
      </c>
      <c r="G27" s="95" t="s">
        <v>64</v>
      </c>
      <c r="H27" s="95" t="s">
        <v>51</v>
      </c>
      <c r="I27" s="96" t="s">
        <v>52</v>
      </c>
      <c r="J27" s="97">
        <v>7</v>
      </c>
      <c r="K27" s="97">
        <v>12</v>
      </c>
      <c r="L27" s="98">
        <f t="shared" si="0"/>
        <v>5</v>
      </c>
      <c r="M27" s="205">
        <f t="shared" si="5"/>
        <v>5.7329706942264171E-2</v>
      </c>
      <c r="N27" s="206">
        <f t="shared" si="6"/>
        <v>0.10947758554854421</v>
      </c>
      <c r="O27" s="206">
        <f t="shared" si="7"/>
        <v>9.7641921629039119E-2</v>
      </c>
      <c r="P27" s="206">
        <f t="shared" si="8"/>
        <v>0.15213107770258075</v>
      </c>
      <c r="Q27" s="206">
        <f t="shared" si="9"/>
        <v>7.8912140183246549E-2</v>
      </c>
      <c r="R27" s="207">
        <f t="shared" si="10"/>
        <v>7.2473112470572171E-2</v>
      </c>
      <c r="S27" s="208">
        <f t="shared" si="11"/>
        <v>8.2408723128169395E-2</v>
      </c>
      <c r="T27" s="99">
        <f t="shared" si="12"/>
        <v>3.836280808080808</v>
      </c>
      <c r="U27" s="100">
        <f t="shared" si="13"/>
        <v>1.0554401100275068</v>
      </c>
      <c r="V27" s="100">
        <f t="shared" si="14"/>
        <v>1.5090025177304964</v>
      </c>
      <c r="W27" s="100">
        <f t="shared" si="15"/>
        <v>0.67691955239064094</v>
      </c>
      <c r="X27" s="100">
        <f t="shared" si="16"/>
        <v>0.57541346578366448</v>
      </c>
      <c r="Y27" s="180">
        <f t="shared" si="17"/>
        <v>0.96784765918036553</v>
      </c>
      <c r="Z27" s="186">
        <f t="shared" si="18"/>
        <v>0.98163711517514163</v>
      </c>
      <c r="AA27" s="101">
        <v>179</v>
      </c>
      <c r="AB27" s="102">
        <v>12</v>
      </c>
      <c r="AC27" s="103">
        <v>7</v>
      </c>
      <c r="AD27" s="102">
        <v>706.47289999999998</v>
      </c>
      <c r="AE27" s="103">
        <v>41.3185</v>
      </c>
      <c r="AF27" s="102">
        <v>11.792200000000001</v>
      </c>
      <c r="AG27" s="104">
        <v>198</v>
      </c>
      <c r="AH27" s="105">
        <v>759.58359999999993</v>
      </c>
      <c r="AI27" s="106">
        <v>3645</v>
      </c>
      <c r="AJ27" s="102">
        <v>299</v>
      </c>
      <c r="AK27" s="103">
        <v>55</v>
      </c>
      <c r="AL27" s="102">
        <v>3741.1975000000002</v>
      </c>
      <c r="AM27" s="103">
        <v>440.99689999999998</v>
      </c>
      <c r="AN27" s="102">
        <v>38.510600000000004</v>
      </c>
      <c r="AO27" s="104">
        <v>3999</v>
      </c>
      <c r="AP27" s="107">
        <v>4220.7049999999999</v>
      </c>
      <c r="AQ27" s="101">
        <v>1029</v>
      </c>
      <c r="AR27" s="102">
        <v>1215</v>
      </c>
      <c r="AS27" s="103">
        <v>576</v>
      </c>
      <c r="AT27" s="102">
        <v>1101.1578</v>
      </c>
      <c r="AU27" s="103">
        <v>2191.1479999999997</v>
      </c>
      <c r="AV27" s="102">
        <v>963.08130000000006</v>
      </c>
      <c r="AW27" s="104">
        <v>2820</v>
      </c>
      <c r="AX27" s="105">
        <v>4255.3870999999999</v>
      </c>
      <c r="AY27" s="106">
        <v>610</v>
      </c>
      <c r="AZ27" s="102">
        <v>4056</v>
      </c>
      <c r="BA27" s="103">
        <v>249</v>
      </c>
      <c r="BB27" s="102">
        <v>390.14870000000002</v>
      </c>
      <c r="BC27" s="103">
        <v>2496.4274999999998</v>
      </c>
      <c r="BD27" s="102">
        <v>440.48340000000002</v>
      </c>
      <c r="BE27" s="104">
        <v>4915</v>
      </c>
      <c r="BF27" s="107">
        <v>3327.0596</v>
      </c>
      <c r="BG27" s="101">
        <v>1174</v>
      </c>
      <c r="BH27" s="102">
        <v>82</v>
      </c>
      <c r="BI27" s="103">
        <v>103</v>
      </c>
      <c r="BJ27" s="102">
        <v>683.0634</v>
      </c>
      <c r="BK27" s="103">
        <v>53.598599999999998</v>
      </c>
      <c r="BL27" s="102">
        <v>45.3249</v>
      </c>
      <c r="BM27" s="104">
        <v>1359</v>
      </c>
      <c r="BN27" s="105">
        <v>781.98689999999999</v>
      </c>
      <c r="BO27" s="101">
        <v>11376</v>
      </c>
      <c r="BP27" s="102">
        <v>8857</v>
      </c>
      <c r="BQ27" s="103">
        <v>1362</v>
      </c>
      <c r="BR27" s="102">
        <v>10173.960199999996</v>
      </c>
      <c r="BS27" s="103">
        <v>8334.4057999999986</v>
      </c>
      <c r="BT27" s="102">
        <v>2392.3041999999996</v>
      </c>
      <c r="BU27" s="104">
        <v>21595</v>
      </c>
      <c r="BV27" s="105">
        <v>20900.670199999993</v>
      </c>
      <c r="BW27" s="108">
        <v>34886</v>
      </c>
      <c r="BX27" s="109">
        <f t="shared" si="1"/>
        <v>18013</v>
      </c>
      <c r="BY27" s="110">
        <f t="shared" si="2"/>
        <v>0.51633893252307517</v>
      </c>
      <c r="BZ27" s="108">
        <v>34245.39239999999</v>
      </c>
      <c r="CA27" s="109">
        <f t="shared" si="3"/>
        <v>16796.000499999995</v>
      </c>
      <c r="CB27" s="110">
        <f t="shared" si="4"/>
        <v>0.49046015603547294</v>
      </c>
    </row>
    <row r="28" spans="1:80" s="45" customFormat="1" x14ac:dyDescent="0.25">
      <c r="A28" s="93" t="s">
        <v>44</v>
      </c>
      <c r="B28" s="94" t="s">
        <v>45</v>
      </c>
      <c r="C28" s="95" t="s">
        <v>46</v>
      </c>
      <c r="D28" s="94" t="s">
        <v>65</v>
      </c>
      <c r="E28" s="95" t="s">
        <v>66</v>
      </c>
      <c r="F28" s="94" t="s">
        <v>67</v>
      </c>
      <c r="G28" s="95" t="s">
        <v>68</v>
      </c>
      <c r="H28" s="95" t="s">
        <v>51</v>
      </c>
      <c r="I28" s="96" t="s">
        <v>52</v>
      </c>
      <c r="J28" s="97">
        <v>9</v>
      </c>
      <c r="K28" s="97">
        <v>12</v>
      </c>
      <c r="L28" s="98">
        <f t="shared" si="0"/>
        <v>5</v>
      </c>
      <c r="M28" s="205">
        <f t="shared" si="5"/>
        <v>0.10102007570281051</v>
      </c>
      <c r="N28" s="206">
        <f t="shared" si="6"/>
        <v>0.1021854329806144</v>
      </c>
      <c r="O28" s="206">
        <f t="shared" si="7"/>
        <v>0.13134496845194266</v>
      </c>
      <c r="P28" s="206">
        <f t="shared" si="8"/>
        <v>0.10786086292414213</v>
      </c>
      <c r="Q28" s="206">
        <f t="shared" si="9"/>
        <v>0.11087956995351966</v>
      </c>
      <c r="R28" s="207">
        <f t="shared" si="10"/>
        <v>4.5580571462335004E-2</v>
      </c>
      <c r="S28" s="208">
        <f t="shared" si="11"/>
        <v>6.6429096787572417E-2</v>
      </c>
      <c r="T28" s="99">
        <f t="shared" si="12"/>
        <v>6.8992489690721639</v>
      </c>
      <c r="U28" s="100">
        <f t="shared" si="13"/>
        <v>0.99283508064516124</v>
      </c>
      <c r="V28" s="100">
        <f t="shared" si="14"/>
        <v>1.4112964497041423</v>
      </c>
      <c r="W28" s="100">
        <f t="shared" si="15"/>
        <v>0.58883766849725405</v>
      </c>
      <c r="X28" s="100">
        <f t="shared" si="16"/>
        <v>0.70298848368522071</v>
      </c>
      <c r="Y28" s="180">
        <f t="shared" si="17"/>
        <v>0.78935176244520511</v>
      </c>
      <c r="Z28" s="186">
        <f t="shared" si="18"/>
        <v>0.90686504270696455</v>
      </c>
      <c r="AA28" s="101">
        <v>179</v>
      </c>
      <c r="AB28" s="102">
        <v>9</v>
      </c>
      <c r="AC28" s="103">
        <v>6</v>
      </c>
      <c r="AD28" s="102">
        <v>1284.1125999999999</v>
      </c>
      <c r="AE28" s="103">
        <v>43.340699999999998</v>
      </c>
      <c r="AF28" s="102">
        <v>11.001000000000001</v>
      </c>
      <c r="AG28" s="104">
        <v>194</v>
      </c>
      <c r="AH28" s="105">
        <v>1338.4542999999999</v>
      </c>
      <c r="AI28" s="106">
        <v>3574</v>
      </c>
      <c r="AJ28" s="102">
        <v>330</v>
      </c>
      <c r="AK28" s="103">
        <v>64</v>
      </c>
      <c r="AL28" s="102">
        <v>3490.0061999999998</v>
      </c>
      <c r="AM28" s="103">
        <v>408.65789999999998</v>
      </c>
      <c r="AN28" s="102">
        <v>40.905500000000004</v>
      </c>
      <c r="AO28" s="104">
        <v>3968</v>
      </c>
      <c r="AP28" s="107">
        <v>3939.5695999999998</v>
      </c>
      <c r="AQ28" s="101">
        <v>1717</v>
      </c>
      <c r="AR28" s="102">
        <v>1513</v>
      </c>
      <c r="AS28" s="103">
        <v>826</v>
      </c>
      <c r="AT28" s="102">
        <v>1495.4265000000003</v>
      </c>
      <c r="AU28" s="103">
        <v>2626.0517</v>
      </c>
      <c r="AV28" s="102">
        <v>1602.7402</v>
      </c>
      <c r="AW28" s="104">
        <v>4056</v>
      </c>
      <c r="AX28" s="105">
        <v>5724.2184000000007</v>
      </c>
      <c r="AY28" s="106">
        <v>382</v>
      </c>
      <c r="AZ28" s="102">
        <v>3551</v>
      </c>
      <c r="BA28" s="103">
        <v>73</v>
      </c>
      <c r="BB28" s="102">
        <v>136.27349999999998</v>
      </c>
      <c r="BC28" s="103">
        <v>2166.7676000000001</v>
      </c>
      <c r="BD28" s="102">
        <v>55.842599999999997</v>
      </c>
      <c r="BE28" s="104">
        <v>4006</v>
      </c>
      <c r="BF28" s="107">
        <v>2358.8836999999999</v>
      </c>
      <c r="BG28" s="101">
        <v>1407</v>
      </c>
      <c r="BH28" s="102">
        <v>72</v>
      </c>
      <c r="BI28" s="103">
        <v>84</v>
      </c>
      <c r="BJ28" s="102">
        <v>975.92780000000005</v>
      </c>
      <c r="BK28" s="103">
        <v>54.614599999999996</v>
      </c>
      <c r="BL28" s="102">
        <v>68.2286</v>
      </c>
      <c r="BM28" s="104">
        <v>1563</v>
      </c>
      <c r="BN28" s="105">
        <v>1098.771</v>
      </c>
      <c r="BO28" s="101">
        <v>10029</v>
      </c>
      <c r="BP28" s="102">
        <v>4948</v>
      </c>
      <c r="BQ28" s="103">
        <v>1676</v>
      </c>
      <c r="BR28" s="102">
        <v>8013.7631000000001</v>
      </c>
      <c r="BS28" s="103">
        <v>3125.0204000000003</v>
      </c>
      <c r="BT28" s="102">
        <v>2006.2913999999998</v>
      </c>
      <c r="BU28" s="104">
        <v>16653</v>
      </c>
      <c r="BV28" s="105">
        <v>13145.074900000001</v>
      </c>
      <c r="BW28" s="108">
        <v>30440</v>
      </c>
      <c r="BX28" s="109">
        <f t="shared" si="1"/>
        <v>17288</v>
      </c>
      <c r="BY28" s="110">
        <f t="shared" si="2"/>
        <v>0.56793692509855453</v>
      </c>
      <c r="BZ28" s="108">
        <v>27604.9719</v>
      </c>
      <c r="CA28" s="109">
        <f t="shared" si="3"/>
        <v>15395.509700000002</v>
      </c>
      <c r="CB28" s="110">
        <f t="shared" si="4"/>
        <v>0.55770785624309949</v>
      </c>
    </row>
    <row r="29" spans="1:80" x14ac:dyDescent="0.25">
      <c r="A29" s="112" t="s">
        <v>44</v>
      </c>
      <c r="B29" s="113" t="s">
        <v>45</v>
      </c>
      <c r="C29" s="114" t="s">
        <v>69</v>
      </c>
      <c r="D29" s="113" t="s">
        <v>70</v>
      </c>
      <c r="E29" s="114" t="s">
        <v>71</v>
      </c>
      <c r="F29" s="113" t="s">
        <v>72</v>
      </c>
      <c r="G29" s="114" t="s">
        <v>50</v>
      </c>
      <c r="H29" s="114" t="s">
        <v>51</v>
      </c>
      <c r="I29" s="115"/>
      <c r="J29" s="116">
        <v>5</v>
      </c>
      <c r="K29" s="116">
        <v>8</v>
      </c>
      <c r="L29" s="117">
        <f t="shared" si="0"/>
        <v>3</v>
      </c>
      <c r="M29" s="209">
        <f t="shared" si="5"/>
        <v>9.9957226707477184E-2</v>
      </c>
      <c r="N29" s="210">
        <f t="shared" si="6"/>
        <v>3.8987586664432486E-2</v>
      </c>
      <c r="O29" s="210">
        <f t="shared" si="7"/>
        <v>4.9431213201938211E-2</v>
      </c>
      <c r="P29" s="210">
        <f t="shared" si="8"/>
        <v>0</v>
      </c>
      <c r="Q29" s="210">
        <f t="shared" si="9"/>
        <v>0</v>
      </c>
      <c r="R29" s="211">
        <f t="shared" si="10"/>
        <v>0.11021922136136482</v>
      </c>
      <c r="S29" s="212">
        <f t="shared" si="11"/>
        <v>8.8479420840334527E-2</v>
      </c>
      <c r="T29" s="118">
        <f t="shared" si="12"/>
        <v>15.956291566265058</v>
      </c>
      <c r="U29" s="119">
        <f t="shared" si="13"/>
        <v>1.1208754660700968</v>
      </c>
      <c r="V29" s="119">
        <f t="shared" si="14"/>
        <v>1.3464308125</v>
      </c>
      <c r="W29" s="119" t="str">
        <f t="shared" si="15"/>
        <v>-</v>
      </c>
      <c r="X29" s="119" t="str">
        <f t="shared" si="16"/>
        <v>-</v>
      </c>
      <c r="Y29" s="181">
        <f t="shared" si="17"/>
        <v>1.9952512899378569</v>
      </c>
      <c r="Z29" s="187">
        <f t="shared" si="18"/>
        <v>1.9397575204431547</v>
      </c>
      <c r="AA29" s="120">
        <v>75</v>
      </c>
      <c r="AB29" s="121">
        <v>7</v>
      </c>
      <c r="AC29" s="122">
        <v>1</v>
      </c>
      <c r="AD29" s="121">
        <v>1242.3498</v>
      </c>
      <c r="AE29" s="122">
        <v>70.773799999999994</v>
      </c>
      <c r="AF29" s="121">
        <v>11.2486</v>
      </c>
      <c r="AG29" s="123">
        <v>83</v>
      </c>
      <c r="AH29" s="124">
        <v>1324.3721999999998</v>
      </c>
      <c r="AI29" s="125">
        <v>1132</v>
      </c>
      <c r="AJ29" s="121">
        <v>197</v>
      </c>
      <c r="AK29" s="122">
        <v>12</v>
      </c>
      <c r="AL29" s="121">
        <v>1178.8978999999999</v>
      </c>
      <c r="AM29" s="122">
        <v>285.67419999999998</v>
      </c>
      <c r="AN29" s="121">
        <v>38.521900000000002</v>
      </c>
      <c r="AO29" s="123">
        <v>1341</v>
      </c>
      <c r="AP29" s="126">
        <v>1503.0939999999998</v>
      </c>
      <c r="AQ29" s="120">
        <v>248</v>
      </c>
      <c r="AR29" s="121">
        <v>604</v>
      </c>
      <c r="AS29" s="122">
        <v>748</v>
      </c>
      <c r="AT29" s="121">
        <v>281.16840000000002</v>
      </c>
      <c r="AU29" s="122">
        <v>983.61009999999987</v>
      </c>
      <c r="AV29" s="121">
        <v>889.51080000000002</v>
      </c>
      <c r="AW29" s="123">
        <v>1600</v>
      </c>
      <c r="AX29" s="124">
        <v>2154.2892999999999</v>
      </c>
      <c r="AY29" s="125"/>
      <c r="AZ29" s="121"/>
      <c r="BA29" s="122"/>
      <c r="BB29" s="121"/>
      <c r="BC29" s="122"/>
      <c r="BD29" s="121"/>
      <c r="BE29" s="123"/>
      <c r="BF29" s="126"/>
      <c r="BG29" s="120"/>
      <c r="BH29" s="121"/>
      <c r="BI29" s="122"/>
      <c r="BJ29" s="121"/>
      <c r="BK29" s="122"/>
      <c r="BL29" s="121"/>
      <c r="BM29" s="123"/>
      <c r="BN29" s="124"/>
      <c r="BO29" s="120">
        <v>4882</v>
      </c>
      <c r="BP29" s="121">
        <v>6448</v>
      </c>
      <c r="BQ29" s="122">
        <v>4601</v>
      </c>
      <c r="BR29" s="121">
        <v>5077.0491999999995</v>
      </c>
      <c r="BS29" s="122">
        <v>11064.954699999998</v>
      </c>
      <c r="BT29" s="121">
        <v>15644.344399999998</v>
      </c>
      <c r="BU29" s="123">
        <v>15931</v>
      </c>
      <c r="BV29" s="124">
        <v>31786.348299999998</v>
      </c>
      <c r="BW29" s="127">
        <v>18955</v>
      </c>
      <c r="BX29" s="128">
        <f t="shared" si="1"/>
        <v>6337</v>
      </c>
      <c r="BY29" s="129">
        <f t="shared" si="2"/>
        <v>0.33431812186758109</v>
      </c>
      <c r="BZ29" s="127">
        <v>36768.103799999997</v>
      </c>
      <c r="CA29" s="128">
        <f t="shared" si="3"/>
        <v>7779.4652999999998</v>
      </c>
      <c r="CB29" s="129">
        <f t="shared" si="4"/>
        <v>0.2115819010497898</v>
      </c>
    </row>
    <row r="30" spans="1:80" x14ac:dyDescent="0.25">
      <c r="A30" s="112" t="s">
        <v>44</v>
      </c>
      <c r="B30" s="113" t="s">
        <v>45</v>
      </c>
      <c r="C30" s="114" t="s">
        <v>46</v>
      </c>
      <c r="D30" s="113" t="s">
        <v>73</v>
      </c>
      <c r="E30" s="114" t="s">
        <v>74</v>
      </c>
      <c r="F30" s="113" t="s">
        <v>75</v>
      </c>
      <c r="G30" s="114" t="s">
        <v>76</v>
      </c>
      <c r="H30" s="114" t="s">
        <v>77</v>
      </c>
      <c r="I30" s="115" t="s">
        <v>52</v>
      </c>
      <c r="J30" s="116">
        <v>7</v>
      </c>
      <c r="K30" s="116">
        <v>33</v>
      </c>
      <c r="L30" s="117">
        <f t="shared" si="0"/>
        <v>3</v>
      </c>
      <c r="M30" s="209">
        <f t="shared" si="5"/>
        <v>0.16916973802837643</v>
      </c>
      <c r="N30" s="210">
        <f t="shared" si="6"/>
        <v>9.778795492182818E-2</v>
      </c>
      <c r="O30" s="210">
        <f t="shared" si="7"/>
        <v>0.10474691768880599</v>
      </c>
      <c r="P30" s="210">
        <f t="shared" si="8"/>
        <v>0</v>
      </c>
      <c r="Q30" s="210">
        <f t="shared" si="9"/>
        <v>0</v>
      </c>
      <c r="R30" s="211">
        <f t="shared" si="10"/>
        <v>6.7947258326044091E-2</v>
      </c>
      <c r="S30" s="212">
        <f t="shared" si="11"/>
        <v>7.2606228194920075E-2</v>
      </c>
      <c r="T30" s="118">
        <f t="shared" si="12"/>
        <v>8.3323260223048337</v>
      </c>
      <c r="U30" s="119">
        <f t="shared" si="13"/>
        <v>1.3081308119361554</v>
      </c>
      <c r="V30" s="119">
        <f t="shared" si="14"/>
        <v>1.9229291912384163</v>
      </c>
      <c r="W30" s="119" t="str">
        <f t="shared" si="15"/>
        <v>-</v>
      </c>
      <c r="X30" s="119" t="str">
        <f t="shared" si="16"/>
        <v>-</v>
      </c>
      <c r="Y30" s="181">
        <f t="shared" si="17"/>
        <v>1.4193430247718384</v>
      </c>
      <c r="Z30" s="187">
        <f t="shared" si="18"/>
        <v>1.5608045315813979</v>
      </c>
      <c r="AA30" s="120">
        <v>189</v>
      </c>
      <c r="AB30" s="121">
        <v>32</v>
      </c>
      <c r="AC30" s="122">
        <v>48</v>
      </c>
      <c r="AD30" s="121">
        <v>1969.1619000000001</v>
      </c>
      <c r="AE30" s="122">
        <v>128.0488</v>
      </c>
      <c r="AF30" s="121">
        <v>144.185</v>
      </c>
      <c r="AG30" s="123">
        <v>269</v>
      </c>
      <c r="AH30" s="124">
        <v>2241.3957</v>
      </c>
      <c r="AI30" s="125">
        <v>2086</v>
      </c>
      <c r="AJ30" s="121">
        <v>532</v>
      </c>
      <c r="AK30" s="122">
        <v>264</v>
      </c>
      <c r="AL30" s="121">
        <v>2071.2370000000001</v>
      </c>
      <c r="AM30" s="122">
        <v>957.58500000000004</v>
      </c>
      <c r="AN30" s="121">
        <v>741.21099999999979</v>
      </c>
      <c r="AO30" s="123">
        <v>2882</v>
      </c>
      <c r="AP30" s="126">
        <v>3770.0329999999999</v>
      </c>
      <c r="AQ30" s="120">
        <v>466</v>
      </c>
      <c r="AR30" s="121">
        <v>1307</v>
      </c>
      <c r="AS30" s="122">
        <v>601</v>
      </c>
      <c r="AT30" s="121">
        <v>808.47540000000004</v>
      </c>
      <c r="AU30" s="122">
        <v>2577.5147000000002</v>
      </c>
      <c r="AV30" s="121">
        <v>1179.0437999999999</v>
      </c>
      <c r="AW30" s="123">
        <v>2374</v>
      </c>
      <c r="AX30" s="124">
        <v>4565.0339000000004</v>
      </c>
      <c r="AY30" s="125"/>
      <c r="AZ30" s="121"/>
      <c r="BA30" s="122"/>
      <c r="BB30" s="121"/>
      <c r="BC30" s="122"/>
      <c r="BD30" s="121"/>
      <c r="BE30" s="123"/>
      <c r="BF30" s="126"/>
      <c r="BG30" s="120"/>
      <c r="BH30" s="121"/>
      <c r="BI30" s="122"/>
      <c r="BJ30" s="121"/>
      <c r="BK30" s="122"/>
      <c r="BL30" s="121"/>
      <c r="BM30" s="123"/>
      <c r="BN30" s="124"/>
      <c r="BO30" s="120">
        <v>4993</v>
      </c>
      <c r="BP30" s="121">
        <v>6225</v>
      </c>
      <c r="BQ30" s="122">
        <v>2588</v>
      </c>
      <c r="BR30" s="121">
        <v>5208.9380999999994</v>
      </c>
      <c r="BS30" s="122">
        <v>8806.1928000000025</v>
      </c>
      <c r="BT30" s="121">
        <v>5580.3189000000002</v>
      </c>
      <c r="BU30" s="123">
        <v>13806</v>
      </c>
      <c r="BV30" s="124">
        <v>19595.449800000002</v>
      </c>
      <c r="BW30" s="127">
        <v>19331</v>
      </c>
      <c r="BX30" s="128">
        <f t="shared" si="1"/>
        <v>7734</v>
      </c>
      <c r="BY30" s="129">
        <f t="shared" si="2"/>
        <v>0.40008276861000464</v>
      </c>
      <c r="BZ30" s="127">
        <v>30171.912400000001</v>
      </c>
      <c r="CA30" s="128">
        <f t="shared" si="3"/>
        <v>10057.812399999999</v>
      </c>
      <c r="CB30" s="129">
        <f t="shared" si="4"/>
        <v>0.33335017902279201</v>
      </c>
    </row>
    <row r="31" spans="1:80" x14ac:dyDescent="0.25">
      <c r="A31" s="112" t="s">
        <v>44</v>
      </c>
      <c r="B31" s="113" t="s">
        <v>45</v>
      </c>
      <c r="C31" s="114" t="s">
        <v>78</v>
      </c>
      <c r="D31" s="113" t="s">
        <v>79</v>
      </c>
      <c r="E31" s="114" t="s">
        <v>80</v>
      </c>
      <c r="F31" s="113" t="s">
        <v>81</v>
      </c>
      <c r="G31" s="114" t="s">
        <v>68</v>
      </c>
      <c r="H31" s="114" t="s">
        <v>51</v>
      </c>
      <c r="I31" s="115"/>
      <c r="J31" s="116">
        <v>4</v>
      </c>
      <c r="K31" s="116">
        <v>28</v>
      </c>
      <c r="L31" s="117">
        <f t="shared" si="0"/>
        <v>2</v>
      </c>
      <c r="M31" s="209">
        <f t="shared" si="5"/>
        <v>0.20220042294478</v>
      </c>
      <c r="N31" s="210">
        <f t="shared" si="6"/>
        <v>0</v>
      </c>
      <c r="O31" s="210">
        <f t="shared" si="7"/>
        <v>0.14097636109537642</v>
      </c>
      <c r="P31" s="210">
        <f t="shared" si="8"/>
        <v>0</v>
      </c>
      <c r="Q31" s="210">
        <f t="shared" si="9"/>
        <v>0</v>
      </c>
      <c r="R31" s="211">
        <f t="shared" si="10"/>
        <v>0.10903891910200304</v>
      </c>
      <c r="S31" s="212">
        <f t="shared" si="11"/>
        <v>9.690394388765132E-2</v>
      </c>
      <c r="T31" s="118">
        <f t="shared" si="12"/>
        <v>11.303932911392407</v>
      </c>
      <c r="U31" s="119" t="str">
        <f t="shared" si="13"/>
        <v>-</v>
      </c>
      <c r="V31" s="119">
        <f t="shared" si="14"/>
        <v>2.8980988207547171</v>
      </c>
      <c r="W31" s="119" t="str">
        <f t="shared" si="15"/>
        <v>-</v>
      </c>
      <c r="X31" s="119" t="str">
        <f t="shared" si="16"/>
        <v>-</v>
      </c>
      <c r="Y31" s="181">
        <f t="shared" si="17"/>
        <v>3.1002621019422261</v>
      </c>
      <c r="Z31" s="187">
        <f t="shared" si="18"/>
        <v>3.2215168079999996</v>
      </c>
      <c r="AA31" s="120">
        <v>60</v>
      </c>
      <c r="AB31" s="121">
        <v>141</v>
      </c>
      <c r="AC31" s="122">
        <v>36</v>
      </c>
      <c r="AD31" s="121">
        <v>620.82579999999996</v>
      </c>
      <c r="AE31" s="122">
        <v>1120.3717000000001</v>
      </c>
      <c r="AF31" s="121">
        <v>937.83459999999991</v>
      </c>
      <c r="AG31" s="123">
        <v>237</v>
      </c>
      <c r="AH31" s="124">
        <v>2679.0321000000004</v>
      </c>
      <c r="AI31" s="125"/>
      <c r="AJ31" s="121"/>
      <c r="AK31" s="122"/>
      <c r="AL31" s="121"/>
      <c r="AM31" s="122"/>
      <c r="AN31" s="121"/>
      <c r="AO31" s="123"/>
      <c r="AP31" s="126"/>
      <c r="AQ31" s="120">
        <v>429</v>
      </c>
      <c r="AR31" s="121">
        <v>1068</v>
      </c>
      <c r="AS31" s="122">
        <v>623</v>
      </c>
      <c r="AT31" s="121">
        <v>742.01549999999997</v>
      </c>
      <c r="AU31" s="122">
        <v>1835.7129</v>
      </c>
      <c r="AV31" s="121">
        <v>3566.2411000000002</v>
      </c>
      <c r="AW31" s="123">
        <v>2120</v>
      </c>
      <c r="AX31" s="124">
        <v>6143.9695000000002</v>
      </c>
      <c r="AY31" s="125"/>
      <c r="AZ31" s="121"/>
      <c r="BA31" s="122"/>
      <c r="BB31" s="121"/>
      <c r="BC31" s="122"/>
      <c r="BD31" s="121"/>
      <c r="BE31" s="123"/>
      <c r="BF31" s="126"/>
      <c r="BG31" s="120"/>
      <c r="BH31" s="121"/>
      <c r="BI31" s="122"/>
      <c r="BJ31" s="121"/>
      <c r="BK31" s="122"/>
      <c r="BL31" s="121"/>
      <c r="BM31" s="123"/>
      <c r="BN31" s="124"/>
      <c r="BO31" s="120">
        <v>4698</v>
      </c>
      <c r="BP31" s="121">
        <v>2064</v>
      </c>
      <c r="BQ31" s="122">
        <v>3381</v>
      </c>
      <c r="BR31" s="121">
        <v>5088.8065999999999</v>
      </c>
      <c r="BS31" s="122">
        <v>9293.9145000000008</v>
      </c>
      <c r="BT31" s="121">
        <v>17063.237399999998</v>
      </c>
      <c r="BU31" s="123">
        <v>10143</v>
      </c>
      <c r="BV31" s="124">
        <v>31445.958500000001</v>
      </c>
      <c r="BW31" s="127">
        <v>12500</v>
      </c>
      <c r="BX31" s="128">
        <f t="shared" si="1"/>
        <v>5187</v>
      </c>
      <c r="BY31" s="129">
        <f t="shared" si="2"/>
        <v>0.41496</v>
      </c>
      <c r="BZ31" s="127">
        <v>40268.960099999997</v>
      </c>
      <c r="CA31" s="128">
        <f t="shared" si="3"/>
        <v>6451.6478999999999</v>
      </c>
      <c r="CB31" s="129">
        <f t="shared" si="4"/>
        <v>0.16021391871005877</v>
      </c>
    </row>
    <row r="32" spans="1:80" x14ac:dyDescent="0.25">
      <c r="A32" s="112" t="s">
        <v>44</v>
      </c>
      <c r="B32" s="113" t="s">
        <v>45</v>
      </c>
      <c r="C32" s="114" t="s">
        <v>82</v>
      </c>
      <c r="D32" s="113" t="s">
        <v>83</v>
      </c>
      <c r="E32" s="114" t="s">
        <v>84</v>
      </c>
      <c r="F32" s="113" t="s">
        <v>85</v>
      </c>
      <c r="G32" s="114" t="s">
        <v>86</v>
      </c>
      <c r="H32" s="114" t="s">
        <v>87</v>
      </c>
      <c r="I32" s="115" t="s">
        <v>88</v>
      </c>
      <c r="J32" s="116">
        <v>0</v>
      </c>
      <c r="K32" s="116"/>
      <c r="L32" s="117">
        <f t="shared" si="0"/>
        <v>2</v>
      </c>
      <c r="M32" s="209">
        <f t="shared" si="5"/>
        <v>0</v>
      </c>
      <c r="N32" s="210">
        <f t="shared" si="6"/>
        <v>2.5869558873240397E-2</v>
      </c>
      <c r="O32" s="210">
        <f t="shared" si="7"/>
        <v>4.784204102219998E-2</v>
      </c>
      <c r="P32" s="210">
        <f t="shared" si="8"/>
        <v>0</v>
      </c>
      <c r="Q32" s="210">
        <f t="shared" si="9"/>
        <v>0</v>
      </c>
      <c r="R32" s="211">
        <f t="shared" si="10"/>
        <v>6.4568799154872724E-3</v>
      </c>
      <c r="S32" s="212">
        <f t="shared" si="11"/>
        <v>1.1898524335081951E-2</v>
      </c>
      <c r="T32" s="118" t="str">
        <f t="shared" si="12"/>
        <v>-</v>
      </c>
      <c r="U32" s="119">
        <f t="shared" si="13"/>
        <v>0.87257462817147857</v>
      </c>
      <c r="V32" s="119">
        <f t="shared" si="14"/>
        <v>1.025593064436793</v>
      </c>
      <c r="W32" s="119" t="str">
        <f t="shared" si="15"/>
        <v>-</v>
      </c>
      <c r="X32" s="119" t="str">
        <f t="shared" si="16"/>
        <v>-</v>
      </c>
      <c r="Y32" s="181">
        <f t="shared" si="17"/>
        <v>1.4021934487951808</v>
      </c>
      <c r="Z32" s="187">
        <f t="shared" si="18"/>
        <v>1.0978011545293074</v>
      </c>
      <c r="AA32" s="120"/>
      <c r="AB32" s="121"/>
      <c r="AC32" s="122"/>
      <c r="AD32" s="121"/>
      <c r="AE32" s="122"/>
      <c r="AF32" s="121"/>
      <c r="AG32" s="123"/>
      <c r="AH32" s="124"/>
      <c r="AI32" s="125">
        <v>1076</v>
      </c>
      <c r="AJ32" s="121">
        <v>50</v>
      </c>
      <c r="AK32" s="122">
        <v>17</v>
      </c>
      <c r="AL32" s="121">
        <v>902.92660000000001</v>
      </c>
      <c r="AM32" s="122">
        <v>81.380799999999994</v>
      </c>
      <c r="AN32" s="121">
        <v>13.045400000000001</v>
      </c>
      <c r="AO32" s="123">
        <v>1143</v>
      </c>
      <c r="AP32" s="126">
        <v>997.3528</v>
      </c>
      <c r="AQ32" s="120">
        <v>512</v>
      </c>
      <c r="AR32" s="121">
        <v>778</v>
      </c>
      <c r="AS32" s="122">
        <v>743</v>
      </c>
      <c r="AT32" s="121">
        <v>559.52250000000004</v>
      </c>
      <c r="AU32" s="122">
        <v>982.67630000000008</v>
      </c>
      <c r="AV32" s="121">
        <v>542.83190000000002</v>
      </c>
      <c r="AW32" s="123">
        <v>2033</v>
      </c>
      <c r="AX32" s="124">
        <v>2085.0307000000003</v>
      </c>
      <c r="AY32" s="125"/>
      <c r="AZ32" s="121"/>
      <c r="BA32" s="122"/>
      <c r="BB32" s="121"/>
      <c r="BC32" s="122"/>
      <c r="BD32" s="121"/>
      <c r="BE32" s="123"/>
      <c r="BF32" s="126"/>
      <c r="BG32" s="120"/>
      <c r="BH32" s="121"/>
      <c r="BI32" s="122"/>
      <c r="BJ32" s="121"/>
      <c r="BK32" s="122"/>
      <c r="BL32" s="121"/>
      <c r="BM32" s="123"/>
      <c r="BN32" s="124"/>
      <c r="BO32" s="120">
        <v>149</v>
      </c>
      <c r="BP32" s="121">
        <v>1054</v>
      </c>
      <c r="BQ32" s="122">
        <v>125</v>
      </c>
      <c r="BR32" s="121">
        <v>95.696300000000008</v>
      </c>
      <c r="BS32" s="122">
        <v>1657.6134999999999</v>
      </c>
      <c r="BT32" s="121">
        <v>108.8031</v>
      </c>
      <c r="BU32" s="123">
        <v>1328</v>
      </c>
      <c r="BV32" s="124">
        <v>1862.1129000000001</v>
      </c>
      <c r="BW32" s="127">
        <v>4504</v>
      </c>
      <c r="BX32" s="128">
        <f t="shared" si="1"/>
        <v>1737</v>
      </c>
      <c r="BY32" s="129">
        <f t="shared" si="2"/>
        <v>0.38565719360568385</v>
      </c>
      <c r="BZ32" s="127">
        <v>4944.4964000000009</v>
      </c>
      <c r="CA32" s="128">
        <f t="shared" si="3"/>
        <v>1558.1454000000001</v>
      </c>
      <c r="CB32" s="129">
        <f t="shared" si="4"/>
        <v>0.3151272190227502</v>
      </c>
    </row>
    <row r="33" spans="1:80" x14ac:dyDescent="0.25">
      <c r="A33" s="112" t="s">
        <v>44</v>
      </c>
      <c r="B33" s="113" t="s">
        <v>45</v>
      </c>
      <c r="C33" s="114" t="s">
        <v>82</v>
      </c>
      <c r="D33" s="113" t="s">
        <v>89</v>
      </c>
      <c r="E33" s="114" t="s">
        <v>90</v>
      </c>
      <c r="F33" s="113" t="s">
        <v>91</v>
      </c>
      <c r="G33" s="114" t="s">
        <v>86</v>
      </c>
      <c r="H33" s="114" t="s">
        <v>92</v>
      </c>
      <c r="I33" s="115"/>
      <c r="J33" s="116">
        <v>0</v>
      </c>
      <c r="K33" s="116"/>
      <c r="L33" s="117">
        <f t="shared" si="0"/>
        <v>2</v>
      </c>
      <c r="M33" s="209">
        <f t="shared" si="5"/>
        <v>0</v>
      </c>
      <c r="N33" s="210">
        <f t="shared" si="6"/>
        <v>4.217912413049988E-2</v>
      </c>
      <c r="O33" s="210">
        <f t="shared" si="7"/>
        <v>3.5005182455809525E-2</v>
      </c>
      <c r="P33" s="210">
        <f t="shared" si="8"/>
        <v>0</v>
      </c>
      <c r="Q33" s="210">
        <f t="shared" si="9"/>
        <v>0</v>
      </c>
      <c r="R33" s="211">
        <f t="shared" si="10"/>
        <v>2.2555121663196975E-3</v>
      </c>
      <c r="S33" s="212">
        <f t="shared" si="11"/>
        <v>9.1496578380773474E-3</v>
      </c>
      <c r="T33" s="118" t="str">
        <f t="shared" si="12"/>
        <v>-</v>
      </c>
      <c r="U33" s="119">
        <f t="shared" si="13"/>
        <v>0.73052012578616354</v>
      </c>
      <c r="V33" s="119">
        <f t="shared" si="14"/>
        <v>0.86093702031602715</v>
      </c>
      <c r="W33" s="119" t="str">
        <f t="shared" si="15"/>
        <v>-</v>
      </c>
      <c r="X33" s="119" t="str">
        <f t="shared" si="16"/>
        <v>-</v>
      </c>
      <c r="Y33" s="181">
        <f t="shared" si="17"/>
        <v>1.6983597911227155</v>
      </c>
      <c r="Z33" s="187">
        <f t="shared" si="18"/>
        <v>0.8678817621547591</v>
      </c>
      <c r="AA33" s="120"/>
      <c r="AB33" s="121"/>
      <c r="AC33" s="122"/>
      <c r="AD33" s="121"/>
      <c r="AE33" s="122"/>
      <c r="AF33" s="121"/>
      <c r="AG33" s="123"/>
      <c r="AH33" s="124"/>
      <c r="AI33" s="125">
        <v>2156</v>
      </c>
      <c r="AJ33" s="121">
        <v>51</v>
      </c>
      <c r="AK33" s="122">
        <v>19</v>
      </c>
      <c r="AL33" s="121">
        <v>1554.3374999999999</v>
      </c>
      <c r="AM33" s="122">
        <v>62.457899999999995</v>
      </c>
      <c r="AN33" s="121">
        <v>9.3424000000000014</v>
      </c>
      <c r="AO33" s="123">
        <v>2226</v>
      </c>
      <c r="AP33" s="126">
        <v>1626.1378</v>
      </c>
      <c r="AQ33" s="120">
        <v>436</v>
      </c>
      <c r="AR33" s="121">
        <v>829</v>
      </c>
      <c r="AS33" s="122">
        <v>507</v>
      </c>
      <c r="AT33" s="121">
        <v>450.64599999999996</v>
      </c>
      <c r="AU33" s="122">
        <v>738.32050000000004</v>
      </c>
      <c r="AV33" s="121">
        <v>336.6139</v>
      </c>
      <c r="AW33" s="123">
        <v>1772</v>
      </c>
      <c r="AX33" s="124">
        <v>1525.5804000000001</v>
      </c>
      <c r="AY33" s="125"/>
      <c r="AZ33" s="121"/>
      <c r="BA33" s="122"/>
      <c r="BB33" s="121"/>
      <c r="BC33" s="122"/>
      <c r="BD33" s="121"/>
      <c r="BE33" s="123"/>
      <c r="BF33" s="126"/>
      <c r="BG33" s="120"/>
      <c r="BH33" s="121"/>
      <c r="BI33" s="122"/>
      <c r="BJ33" s="121"/>
      <c r="BK33" s="122"/>
      <c r="BL33" s="121"/>
      <c r="BM33" s="123"/>
      <c r="BN33" s="124"/>
      <c r="BO33" s="120">
        <v>383</v>
      </c>
      <c r="BP33" s="121"/>
      <c r="BQ33" s="122"/>
      <c r="BR33" s="121">
        <v>650.47180000000003</v>
      </c>
      <c r="BS33" s="122"/>
      <c r="BT33" s="121"/>
      <c r="BU33" s="123">
        <v>383</v>
      </c>
      <c r="BV33" s="124">
        <v>650.47180000000003</v>
      </c>
      <c r="BW33" s="127">
        <v>4381</v>
      </c>
      <c r="BX33" s="128">
        <f t="shared" si="1"/>
        <v>2975</v>
      </c>
      <c r="BY33" s="129">
        <f t="shared" si="2"/>
        <v>0.67906870577493728</v>
      </c>
      <c r="BZ33" s="127">
        <v>3802.1899999999996</v>
      </c>
      <c r="CA33" s="128">
        <f t="shared" si="3"/>
        <v>2655.4552999999996</v>
      </c>
      <c r="CB33" s="129">
        <f t="shared" si="4"/>
        <v>0.69840152648868148</v>
      </c>
    </row>
    <row r="34" spans="1:80" x14ac:dyDescent="0.25">
      <c r="A34" s="112" t="s">
        <v>44</v>
      </c>
      <c r="B34" s="113" t="s">
        <v>45</v>
      </c>
      <c r="C34" s="114" t="s">
        <v>82</v>
      </c>
      <c r="D34" s="113" t="s">
        <v>93</v>
      </c>
      <c r="E34" s="114" t="s">
        <v>94</v>
      </c>
      <c r="F34" s="113" t="s">
        <v>95</v>
      </c>
      <c r="G34" s="114" t="s">
        <v>68</v>
      </c>
      <c r="H34" s="114" t="s">
        <v>96</v>
      </c>
      <c r="I34" s="115"/>
      <c r="J34" s="116">
        <v>0</v>
      </c>
      <c r="K34" s="116"/>
      <c r="L34" s="117">
        <f t="shared" si="0"/>
        <v>2</v>
      </c>
      <c r="M34" s="209">
        <f t="shared" si="5"/>
        <v>0</v>
      </c>
      <c r="N34" s="210">
        <f t="shared" si="6"/>
        <v>7.6046199595312365E-3</v>
      </c>
      <c r="O34" s="210">
        <f t="shared" si="7"/>
        <v>1.0930258544701922E-2</v>
      </c>
      <c r="P34" s="210">
        <f t="shared" si="8"/>
        <v>0</v>
      </c>
      <c r="Q34" s="210">
        <f t="shared" si="9"/>
        <v>0</v>
      </c>
      <c r="R34" s="211">
        <f t="shared" si="10"/>
        <v>0</v>
      </c>
      <c r="S34" s="212">
        <f t="shared" si="11"/>
        <v>1.8518340608482723E-3</v>
      </c>
      <c r="T34" s="118" t="str">
        <f t="shared" si="12"/>
        <v>-</v>
      </c>
      <c r="U34" s="119">
        <f t="shared" si="13"/>
        <v>0.8424770114942528</v>
      </c>
      <c r="V34" s="119">
        <f t="shared" si="14"/>
        <v>0.74899009433962271</v>
      </c>
      <c r="W34" s="119" t="str">
        <f t="shared" si="15"/>
        <v>-</v>
      </c>
      <c r="X34" s="119" t="str">
        <f t="shared" si="16"/>
        <v>-</v>
      </c>
      <c r="Y34" s="181" t="str">
        <f t="shared" si="17"/>
        <v>-</v>
      </c>
      <c r="Z34" s="187">
        <f t="shared" si="18"/>
        <v>0.78205254065040652</v>
      </c>
      <c r="AA34" s="120"/>
      <c r="AB34" s="121"/>
      <c r="AC34" s="122"/>
      <c r="AD34" s="121"/>
      <c r="AE34" s="122"/>
      <c r="AF34" s="121"/>
      <c r="AG34" s="123"/>
      <c r="AH34" s="124"/>
      <c r="AI34" s="125">
        <v>322</v>
      </c>
      <c r="AJ34" s="121">
        <v>8</v>
      </c>
      <c r="AK34" s="122">
        <v>18</v>
      </c>
      <c r="AL34" s="121">
        <v>259.30619999999999</v>
      </c>
      <c r="AM34" s="122">
        <v>19.616900000000001</v>
      </c>
      <c r="AN34" s="121">
        <v>14.258900000000001</v>
      </c>
      <c r="AO34" s="123">
        <v>348</v>
      </c>
      <c r="AP34" s="126">
        <v>293.18199999999996</v>
      </c>
      <c r="AQ34" s="120">
        <v>445</v>
      </c>
      <c r="AR34" s="121">
        <v>105</v>
      </c>
      <c r="AS34" s="122">
        <v>86</v>
      </c>
      <c r="AT34" s="121">
        <v>269.61779999999999</v>
      </c>
      <c r="AU34" s="122">
        <v>118.4007</v>
      </c>
      <c r="AV34" s="121">
        <v>88.339200000000005</v>
      </c>
      <c r="AW34" s="123">
        <v>636</v>
      </c>
      <c r="AX34" s="124">
        <v>476.35770000000002</v>
      </c>
      <c r="AY34" s="125"/>
      <c r="AZ34" s="121"/>
      <c r="BA34" s="122"/>
      <c r="BB34" s="121"/>
      <c r="BC34" s="122"/>
      <c r="BD34" s="121"/>
      <c r="BE34" s="123"/>
      <c r="BF34" s="126"/>
      <c r="BG34" s="120"/>
      <c r="BH34" s="121"/>
      <c r="BI34" s="122"/>
      <c r="BJ34" s="121"/>
      <c r="BK34" s="122"/>
      <c r="BL34" s="121"/>
      <c r="BM34" s="123"/>
      <c r="BN34" s="124"/>
      <c r="BO34" s="120"/>
      <c r="BP34" s="121"/>
      <c r="BQ34" s="122"/>
      <c r="BR34" s="121"/>
      <c r="BS34" s="122"/>
      <c r="BT34" s="121"/>
      <c r="BU34" s="123"/>
      <c r="BV34" s="124"/>
      <c r="BW34" s="127">
        <v>984</v>
      </c>
      <c r="BX34" s="128">
        <f t="shared" si="1"/>
        <v>767</v>
      </c>
      <c r="BY34" s="129">
        <f t="shared" si="2"/>
        <v>0.77947154471544711</v>
      </c>
      <c r="BZ34" s="127">
        <v>769.53970000000004</v>
      </c>
      <c r="CA34" s="128">
        <f t="shared" si="3"/>
        <v>528.92399999999998</v>
      </c>
      <c r="CB34" s="129">
        <f t="shared" si="4"/>
        <v>0.68732516334115046</v>
      </c>
    </row>
    <row r="35" spans="1:80" x14ac:dyDescent="0.25">
      <c r="A35" s="112" t="s">
        <v>44</v>
      </c>
      <c r="B35" s="113" t="s">
        <v>45</v>
      </c>
      <c r="C35" s="114" t="s">
        <v>78</v>
      </c>
      <c r="D35" s="113" t="s">
        <v>97</v>
      </c>
      <c r="E35" s="114" t="s">
        <v>98</v>
      </c>
      <c r="F35" s="113" t="s">
        <v>99</v>
      </c>
      <c r="G35" s="114" t="s">
        <v>68</v>
      </c>
      <c r="H35" s="114" t="s">
        <v>51</v>
      </c>
      <c r="I35" s="115"/>
      <c r="J35" s="116">
        <v>3</v>
      </c>
      <c r="K35" s="116"/>
      <c r="L35" s="117">
        <f t="shared" si="0"/>
        <v>1</v>
      </c>
      <c r="M35" s="209">
        <f t="shared" si="5"/>
        <v>0</v>
      </c>
      <c r="N35" s="210">
        <f t="shared" si="6"/>
        <v>0</v>
      </c>
      <c r="O35" s="210">
        <f t="shared" si="7"/>
        <v>0</v>
      </c>
      <c r="P35" s="210">
        <f t="shared" si="8"/>
        <v>0.24175610879469869</v>
      </c>
      <c r="Q35" s="210">
        <f t="shared" si="9"/>
        <v>0</v>
      </c>
      <c r="R35" s="211">
        <f t="shared" si="10"/>
        <v>1.2607842254741689E-2</v>
      </c>
      <c r="S35" s="212">
        <f t="shared" si="11"/>
        <v>2.147278617814756E-2</v>
      </c>
      <c r="T35" s="118" t="str">
        <f t="shared" si="12"/>
        <v>-</v>
      </c>
      <c r="U35" s="119" t="str">
        <f t="shared" si="13"/>
        <v>-</v>
      </c>
      <c r="V35" s="119" t="str">
        <f t="shared" si="14"/>
        <v>-</v>
      </c>
      <c r="W35" s="119">
        <f t="shared" si="15"/>
        <v>0.69954105583487691</v>
      </c>
      <c r="X35" s="119" t="str">
        <f t="shared" si="16"/>
        <v>-</v>
      </c>
      <c r="Y35" s="181">
        <f t="shared" si="17"/>
        <v>0.79736877192982447</v>
      </c>
      <c r="Z35" s="187">
        <f t="shared" si="18"/>
        <v>0.73635359795345767</v>
      </c>
      <c r="AA35" s="120"/>
      <c r="AB35" s="121"/>
      <c r="AC35" s="122"/>
      <c r="AD35" s="121"/>
      <c r="AE35" s="122"/>
      <c r="AF35" s="121"/>
      <c r="AG35" s="123"/>
      <c r="AH35" s="124"/>
      <c r="AI35" s="125"/>
      <c r="AJ35" s="121"/>
      <c r="AK35" s="122"/>
      <c r="AL35" s="121"/>
      <c r="AM35" s="122"/>
      <c r="AN35" s="121"/>
      <c r="AO35" s="123"/>
      <c r="AP35" s="126"/>
      <c r="AQ35" s="120"/>
      <c r="AR35" s="121"/>
      <c r="AS35" s="122"/>
      <c r="AT35" s="121"/>
      <c r="AU35" s="122"/>
      <c r="AV35" s="121"/>
      <c r="AW35" s="123"/>
      <c r="AX35" s="124"/>
      <c r="AY35" s="125">
        <v>943</v>
      </c>
      <c r="AZ35" s="121">
        <v>5969</v>
      </c>
      <c r="BA35" s="122">
        <v>646</v>
      </c>
      <c r="BB35" s="121">
        <v>342.17930000000001</v>
      </c>
      <c r="BC35" s="122">
        <v>4220.7506000000003</v>
      </c>
      <c r="BD35" s="121">
        <v>724.20140000000004</v>
      </c>
      <c r="BE35" s="123">
        <v>7558</v>
      </c>
      <c r="BF35" s="126">
        <v>5287.1313</v>
      </c>
      <c r="BG35" s="120"/>
      <c r="BH35" s="121"/>
      <c r="BI35" s="122"/>
      <c r="BJ35" s="121"/>
      <c r="BK35" s="122"/>
      <c r="BL35" s="121"/>
      <c r="BM35" s="123"/>
      <c r="BN35" s="124"/>
      <c r="BO35" s="120">
        <v>17</v>
      </c>
      <c r="BP35" s="121">
        <v>4273</v>
      </c>
      <c r="BQ35" s="122">
        <v>270</v>
      </c>
      <c r="BR35" s="121">
        <v>9.9182000000000006</v>
      </c>
      <c r="BS35" s="122">
        <v>1539.8951</v>
      </c>
      <c r="BT35" s="121">
        <v>2086.1882999999998</v>
      </c>
      <c r="BU35" s="123">
        <v>4560</v>
      </c>
      <c r="BV35" s="124">
        <v>3636.0015999999996</v>
      </c>
      <c r="BW35" s="127">
        <v>12118</v>
      </c>
      <c r="BX35" s="128">
        <f t="shared" si="1"/>
        <v>960</v>
      </c>
      <c r="BY35" s="129">
        <f t="shared" si="2"/>
        <v>7.9220993563294276E-2</v>
      </c>
      <c r="BZ35" s="127">
        <v>8923.1329000000005</v>
      </c>
      <c r="CA35" s="128">
        <f t="shared" si="3"/>
        <v>352.09750000000003</v>
      </c>
      <c r="CB35" s="129">
        <f t="shared" si="4"/>
        <v>3.9458955049296647E-2</v>
      </c>
    </row>
    <row r="36" spans="1:80" x14ac:dyDescent="0.25">
      <c r="A36" s="112" t="s">
        <v>44</v>
      </c>
      <c r="B36" s="113" t="s">
        <v>45</v>
      </c>
      <c r="C36" s="114" t="s">
        <v>82</v>
      </c>
      <c r="D36" s="113" t="s">
        <v>100</v>
      </c>
      <c r="E36" s="114" t="s">
        <v>101</v>
      </c>
      <c r="F36" s="113" t="s">
        <v>102</v>
      </c>
      <c r="G36" s="114" t="s">
        <v>103</v>
      </c>
      <c r="H36" s="114" t="s">
        <v>104</v>
      </c>
      <c r="I36" s="115"/>
      <c r="J36" s="116">
        <v>0</v>
      </c>
      <c r="K36" s="116"/>
      <c r="L36" s="117">
        <f t="shared" si="0"/>
        <v>1</v>
      </c>
      <c r="M36" s="209">
        <f t="shared" si="5"/>
        <v>0</v>
      </c>
      <c r="N36" s="210">
        <f t="shared" si="6"/>
        <v>0</v>
      </c>
      <c r="O36" s="210">
        <f t="shared" si="7"/>
        <v>2.2245289930351114E-2</v>
      </c>
      <c r="P36" s="210">
        <f t="shared" si="8"/>
        <v>0</v>
      </c>
      <c r="Q36" s="210">
        <f t="shared" si="9"/>
        <v>0</v>
      </c>
      <c r="R36" s="211">
        <f t="shared" si="10"/>
        <v>4.0314490627793298E-3</v>
      </c>
      <c r="S36" s="212">
        <f t="shared" si="11"/>
        <v>5.1307771347393226E-3</v>
      </c>
      <c r="T36" s="118" t="str">
        <f t="shared" si="12"/>
        <v>-</v>
      </c>
      <c r="U36" s="119" t="str">
        <f t="shared" si="13"/>
        <v>-</v>
      </c>
      <c r="V36" s="119">
        <f t="shared" si="14"/>
        <v>1.7920229205175602</v>
      </c>
      <c r="W36" s="119" t="str">
        <f t="shared" si="15"/>
        <v>-</v>
      </c>
      <c r="X36" s="119" t="str">
        <f t="shared" si="16"/>
        <v>-</v>
      </c>
      <c r="Y36" s="181">
        <f t="shared" si="17"/>
        <v>2.0798531305903398</v>
      </c>
      <c r="Z36" s="187">
        <f t="shared" si="18"/>
        <v>1.938293</v>
      </c>
      <c r="AA36" s="120"/>
      <c r="AB36" s="121"/>
      <c r="AC36" s="122"/>
      <c r="AD36" s="121"/>
      <c r="AE36" s="122"/>
      <c r="AF36" s="121"/>
      <c r="AG36" s="123"/>
      <c r="AH36" s="124"/>
      <c r="AI36" s="125"/>
      <c r="AJ36" s="121"/>
      <c r="AK36" s="122"/>
      <c r="AL36" s="121"/>
      <c r="AM36" s="122"/>
      <c r="AN36" s="121"/>
      <c r="AO36" s="123"/>
      <c r="AP36" s="126"/>
      <c r="AQ36" s="120">
        <v>2</v>
      </c>
      <c r="AR36" s="121">
        <v>534</v>
      </c>
      <c r="AS36" s="122">
        <v>5</v>
      </c>
      <c r="AT36" s="121">
        <v>0.99760000000000004</v>
      </c>
      <c r="AU36" s="122">
        <v>964.27470000000005</v>
      </c>
      <c r="AV36" s="121">
        <v>4.2121000000000004</v>
      </c>
      <c r="AW36" s="123">
        <v>541</v>
      </c>
      <c r="AX36" s="124">
        <v>969.48440000000005</v>
      </c>
      <c r="AY36" s="125"/>
      <c r="AZ36" s="121"/>
      <c r="BA36" s="122"/>
      <c r="BB36" s="121"/>
      <c r="BC36" s="122"/>
      <c r="BD36" s="121"/>
      <c r="BE36" s="123"/>
      <c r="BF36" s="126"/>
      <c r="BG36" s="120"/>
      <c r="BH36" s="121"/>
      <c r="BI36" s="122"/>
      <c r="BJ36" s="121"/>
      <c r="BK36" s="122"/>
      <c r="BL36" s="121"/>
      <c r="BM36" s="123"/>
      <c r="BN36" s="124"/>
      <c r="BO36" s="120">
        <v>3</v>
      </c>
      <c r="BP36" s="121">
        <v>554</v>
      </c>
      <c r="BQ36" s="122">
        <v>2</v>
      </c>
      <c r="BR36" s="121">
        <v>1.59</v>
      </c>
      <c r="BS36" s="122">
        <v>1154.9537</v>
      </c>
      <c r="BT36" s="121">
        <v>6.0941999999999998</v>
      </c>
      <c r="BU36" s="123">
        <v>559</v>
      </c>
      <c r="BV36" s="124">
        <v>1162.6378999999999</v>
      </c>
      <c r="BW36" s="127">
        <v>1100</v>
      </c>
      <c r="BX36" s="128">
        <f t="shared" si="1"/>
        <v>5</v>
      </c>
      <c r="BY36" s="129">
        <f t="shared" si="2"/>
        <v>4.5454545454545452E-3</v>
      </c>
      <c r="BZ36" s="127">
        <v>2132.1223</v>
      </c>
      <c r="CA36" s="128">
        <f t="shared" si="3"/>
        <v>2.5876000000000001</v>
      </c>
      <c r="CB36" s="129">
        <f t="shared" si="4"/>
        <v>1.2136264415976514E-3</v>
      </c>
    </row>
    <row r="37" spans="1:80" x14ac:dyDescent="0.25">
      <c r="A37" s="112" t="s">
        <v>44</v>
      </c>
      <c r="B37" s="113" t="s">
        <v>45</v>
      </c>
      <c r="C37" s="114" t="s">
        <v>105</v>
      </c>
      <c r="D37" s="113" t="s">
        <v>106</v>
      </c>
      <c r="E37" s="114" t="s">
        <v>107</v>
      </c>
      <c r="F37" s="113" t="s">
        <v>108</v>
      </c>
      <c r="G37" s="114" t="s">
        <v>64</v>
      </c>
      <c r="H37" s="114" t="s">
        <v>51</v>
      </c>
      <c r="I37" s="115"/>
      <c r="J37" s="116">
        <v>0</v>
      </c>
      <c r="K37" s="116"/>
      <c r="L37" s="117">
        <f t="shared" si="0"/>
        <v>0</v>
      </c>
      <c r="M37" s="209">
        <f t="shared" si="5"/>
        <v>0</v>
      </c>
      <c r="N37" s="210">
        <f t="shared" si="6"/>
        <v>0</v>
      </c>
      <c r="O37" s="210">
        <f t="shared" si="7"/>
        <v>0</v>
      </c>
      <c r="P37" s="210">
        <f t="shared" si="8"/>
        <v>0</v>
      </c>
      <c r="Q37" s="210">
        <f t="shared" si="9"/>
        <v>0</v>
      </c>
      <c r="R37" s="211">
        <f t="shared" si="10"/>
        <v>3.2176983652046465E-2</v>
      </c>
      <c r="S37" s="212">
        <f t="shared" si="11"/>
        <v>2.2330562720118546E-2</v>
      </c>
      <c r="T37" s="118" t="str">
        <f t="shared" si="12"/>
        <v>-</v>
      </c>
      <c r="U37" s="119" t="str">
        <f t="shared" si="13"/>
        <v>-</v>
      </c>
      <c r="V37" s="119" t="str">
        <f t="shared" si="14"/>
        <v>-</v>
      </c>
      <c r="W37" s="119" t="str">
        <f t="shared" si="15"/>
        <v>-</v>
      </c>
      <c r="X37" s="119" t="str">
        <f t="shared" si="16"/>
        <v>-</v>
      </c>
      <c r="Y37" s="181">
        <f t="shared" si="17"/>
        <v>1.6499976173541964</v>
      </c>
      <c r="Z37" s="187">
        <f t="shared" si="18"/>
        <v>1.6499976173541964</v>
      </c>
      <c r="AA37" s="120"/>
      <c r="AB37" s="121"/>
      <c r="AC37" s="122"/>
      <c r="AD37" s="121"/>
      <c r="AE37" s="122"/>
      <c r="AF37" s="121"/>
      <c r="AG37" s="123"/>
      <c r="AH37" s="124"/>
      <c r="AI37" s="125"/>
      <c r="AJ37" s="121"/>
      <c r="AK37" s="122"/>
      <c r="AL37" s="121"/>
      <c r="AM37" s="122"/>
      <c r="AN37" s="121"/>
      <c r="AO37" s="123"/>
      <c r="AP37" s="126"/>
      <c r="AQ37" s="120"/>
      <c r="AR37" s="121"/>
      <c r="AS37" s="122"/>
      <c r="AT37" s="121"/>
      <c r="AU37" s="122"/>
      <c r="AV37" s="121"/>
      <c r="AW37" s="123"/>
      <c r="AX37" s="124"/>
      <c r="AY37" s="125"/>
      <c r="AZ37" s="121"/>
      <c r="BA37" s="122"/>
      <c r="BB37" s="121"/>
      <c r="BC37" s="122"/>
      <c r="BD37" s="121"/>
      <c r="BE37" s="123"/>
      <c r="BF37" s="126"/>
      <c r="BG37" s="120"/>
      <c r="BH37" s="121"/>
      <c r="BI37" s="122"/>
      <c r="BJ37" s="121"/>
      <c r="BK37" s="122"/>
      <c r="BL37" s="121"/>
      <c r="BM37" s="123"/>
      <c r="BN37" s="124"/>
      <c r="BO37" s="120">
        <v>157</v>
      </c>
      <c r="BP37" s="121"/>
      <c r="BQ37" s="122">
        <v>5467</v>
      </c>
      <c r="BR37" s="121">
        <v>149.31470000000002</v>
      </c>
      <c r="BS37" s="122"/>
      <c r="BT37" s="121">
        <v>9130.2718999999997</v>
      </c>
      <c r="BU37" s="123">
        <v>5624</v>
      </c>
      <c r="BV37" s="124">
        <v>9279.5866000000005</v>
      </c>
      <c r="BW37" s="127">
        <v>5624</v>
      </c>
      <c r="BX37" s="128">
        <f t="shared" si="1"/>
        <v>157</v>
      </c>
      <c r="BY37" s="129">
        <f t="shared" si="2"/>
        <v>2.7916073968705549E-2</v>
      </c>
      <c r="BZ37" s="127">
        <v>9279.5866000000005</v>
      </c>
      <c r="CA37" s="128">
        <f t="shared" si="3"/>
        <v>149.31470000000002</v>
      </c>
      <c r="CB37" s="129">
        <f t="shared" si="4"/>
        <v>1.6090662918108876E-2</v>
      </c>
    </row>
    <row r="38" spans="1:80" x14ac:dyDescent="0.25">
      <c r="A38" s="112" t="s">
        <v>44</v>
      </c>
      <c r="B38" s="113" t="s">
        <v>45</v>
      </c>
      <c r="C38" s="114" t="s">
        <v>78</v>
      </c>
      <c r="D38" s="113" t="s">
        <v>109</v>
      </c>
      <c r="E38" s="114" t="s">
        <v>110</v>
      </c>
      <c r="F38" s="113" t="s">
        <v>111</v>
      </c>
      <c r="G38" s="114" t="s">
        <v>56</v>
      </c>
      <c r="H38" s="114" t="s">
        <v>51</v>
      </c>
      <c r="I38" s="115"/>
      <c r="J38" s="116">
        <v>4</v>
      </c>
      <c r="K38" s="116"/>
      <c r="L38" s="117">
        <f t="shared" si="0"/>
        <v>0</v>
      </c>
      <c r="M38" s="209">
        <f t="shared" si="5"/>
        <v>0</v>
      </c>
      <c r="N38" s="210">
        <f t="shared" si="6"/>
        <v>0</v>
      </c>
      <c r="O38" s="210">
        <f t="shared" si="7"/>
        <v>0</v>
      </c>
      <c r="P38" s="210">
        <f t="shared" si="8"/>
        <v>0</v>
      </c>
      <c r="Q38" s="210">
        <f t="shared" si="9"/>
        <v>0</v>
      </c>
      <c r="R38" s="211">
        <f t="shared" si="10"/>
        <v>1.4484157088097365E-2</v>
      </c>
      <c r="S38" s="212">
        <f t="shared" si="11"/>
        <v>1.0051886211628698E-2</v>
      </c>
      <c r="T38" s="118" t="str">
        <f t="shared" si="12"/>
        <v>-</v>
      </c>
      <c r="U38" s="119" t="str">
        <f t="shared" si="13"/>
        <v>-</v>
      </c>
      <c r="V38" s="119" t="str">
        <f t="shared" si="14"/>
        <v>-</v>
      </c>
      <c r="W38" s="119" t="str">
        <f t="shared" si="15"/>
        <v>-</v>
      </c>
      <c r="X38" s="119" t="str">
        <f t="shared" si="16"/>
        <v>-</v>
      </c>
      <c r="Y38" s="181">
        <f t="shared" si="17"/>
        <v>8.4386179797979786</v>
      </c>
      <c r="Z38" s="187">
        <f t="shared" si="18"/>
        <v>8.4386179797979786</v>
      </c>
      <c r="AA38" s="120"/>
      <c r="AB38" s="121"/>
      <c r="AC38" s="122"/>
      <c r="AD38" s="121"/>
      <c r="AE38" s="122"/>
      <c r="AF38" s="121"/>
      <c r="AG38" s="123"/>
      <c r="AH38" s="124"/>
      <c r="AI38" s="125"/>
      <c r="AJ38" s="121"/>
      <c r="AK38" s="122"/>
      <c r="AL38" s="121"/>
      <c r="AM38" s="122"/>
      <c r="AN38" s="121"/>
      <c r="AO38" s="123"/>
      <c r="AP38" s="126"/>
      <c r="AQ38" s="120"/>
      <c r="AR38" s="121"/>
      <c r="AS38" s="122"/>
      <c r="AT38" s="121"/>
      <c r="AU38" s="122"/>
      <c r="AV38" s="121"/>
      <c r="AW38" s="123"/>
      <c r="AX38" s="124"/>
      <c r="AY38" s="125"/>
      <c r="AZ38" s="121"/>
      <c r="BA38" s="122"/>
      <c r="BB38" s="121"/>
      <c r="BC38" s="122"/>
      <c r="BD38" s="121"/>
      <c r="BE38" s="123"/>
      <c r="BF38" s="126"/>
      <c r="BG38" s="120"/>
      <c r="BH38" s="121"/>
      <c r="BI38" s="122"/>
      <c r="BJ38" s="121"/>
      <c r="BK38" s="122"/>
      <c r="BL38" s="121"/>
      <c r="BM38" s="123"/>
      <c r="BN38" s="124"/>
      <c r="BO38" s="120">
        <v>395</v>
      </c>
      <c r="BP38" s="121">
        <v>11</v>
      </c>
      <c r="BQ38" s="122">
        <v>89</v>
      </c>
      <c r="BR38" s="121">
        <v>2650.8966</v>
      </c>
      <c r="BS38" s="122">
        <v>13.1915</v>
      </c>
      <c r="BT38" s="121">
        <v>1513.0278000000001</v>
      </c>
      <c r="BU38" s="123">
        <v>495</v>
      </c>
      <c r="BV38" s="124">
        <v>4177.1158999999998</v>
      </c>
      <c r="BW38" s="127">
        <v>495</v>
      </c>
      <c r="BX38" s="128">
        <f t="shared" si="1"/>
        <v>395</v>
      </c>
      <c r="BY38" s="129">
        <f t="shared" si="2"/>
        <v>0.79797979797979801</v>
      </c>
      <c r="BZ38" s="127">
        <v>4177.1158999999998</v>
      </c>
      <c r="CA38" s="128">
        <f t="shared" si="3"/>
        <v>2650.8966</v>
      </c>
      <c r="CB38" s="129">
        <f t="shared" si="4"/>
        <v>0.63462366461988762</v>
      </c>
    </row>
    <row r="39" spans="1:80" x14ac:dyDescent="0.25">
      <c r="A39" s="112" t="s">
        <v>44</v>
      </c>
      <c r="B39" s="113" t="s">
        <v>45</v>
      </c>
      <c r="C39" s="114" t="s">
        <v>82</v>
      </c>
      <c r="D39" s="113" t="s">
        <v>112</v>
      </c>
      <c r="E39" s="114" t="s">
        <v>113</v>
      </c>
      <c r="F39" s="113" t="s">
        <v>114</v>
      </c>
      <c r="G39" s="114" t="s">
        <v>115</v>
      </c>
      <c r="H39" s="114" t="s">
        <v>104</v>
      </c>
      <c r="I39" s="115"/>
      <c r="J39" s="116">
        <v>0</v>
      </c>
      <c r="K39" s="116"/>
      <c r="L39" s="117">
        <f t="shared" si="0"/>
        <v>0</v>
      </c>
      <c r="M39" s="209">
        <f t="shared" si="5"/>
        <v>0</v>
      </c>
      <c r="N39" s="210">
        <f t="shared" si="6"/>
        <v>0</v>
      </c>
      <c r="O39" s="210">
        <f t="shared" si="7"/>
        <v>0</v>
      </c>
      <c r="P39" s="210">
        <f t="shared" si="8"/>
        <v>0</v>
      </c>
      <c r="Q39" s="210">
        <f t="shared" si="9"/>
        <v>0</v>
      </c>
      <c r="R39" s="211">
        <f t="shared" si="10"/>
        <v>9.3990254100615681E-3</v>
      </c>
      <c r="S39" s="212">
        <f t="shared" si="11"/>
        <v>6.5228465382900815E-3</v>
      </c>
      <c r="T39" s="118" t="str">
        <f t="shared" si="12"/>
        <v>-</v>
      </c>
      <c r="U39" s="119" t="str">
        <f t="shared" si="13"/>
        <v>-</v>
      </c>
      <c r="V39" s="119" t="str">
        <f t="shared" si="14"/>
        <v>-</v>
      </c>
      <c r="W39" s="119" t="str">
        <f t="shared" si="15"/>
        <v>-</v>
      </c>
      <c r="X39" s="119" t="str">
        <f t="shared" si="16"/>
        <v>-</v>
      </c>
      <c r="Y39" s="181">
        <f t="shared" si="17"/>
        <v>1.3241838299951147</v>
      </c>
      <c r="Z39" s="187">
        <f t="shared" si="18"/>
        <v>1.3241838299951147</v>
      </c>
      <c r="AA39" s="120"/>
      <c r="AB39" s="121"/>
      <c r="AC39" s="122"/>
      <c r="AD39" s="121"/>
      <c r="AE39" s="122"/>
      <c r="AF39" s="121"/>
      <c r="AG39" s="123"/>
      <c r="AH39" s="124"/>
      <c r="AI39" s="125"/>
      <c r="AJ39" s="121"/>
      <c r="AK39" s="122"/>
      <c r="AL39" s="121"/>
      <c r="AM39" s="122"/>
      <c r="AN39" s="121"/>
      <c r="AO39" s="123"/>
      <c r="AP39" s="126"/>
      <c r="AQ39" s="120"/>
      <c r="AR39" s="121"/>
      <c r="AS39" s="122"/>
      <c r="AT39" s="121"/>
      <c r="AU39" s="122"/>
      <c r="AV39" s="121"/>
      <c r="AW39" s="123"/>
      <c r="AX39" s="124"/>
      <c r="AY39" s="125"/>
      <c r="AZ39" s="121"/>
      <c r="BA39" s="122"/>
      <c r="BB39" s="121"/>
      <c r="BC39" s="122"/>
      <c r="BD39" s="121"/>
      <c r="BE39" s="123"/>
      <c r="BF39" s="126"/>
      <c r="BG39" s="120"/>
      <c r="BH39" s="121"/>
      <c r="BI39" s="122"/>
      <c r="BJ39" s="121"/>
      <c r="BK39" s="122"/>
      <c r="BL39" s="121"/>
      <c r="BM39" s="123"/>
      <c r="BN39" s="124"/>
      <c r="BO39" s="120">
        <v>39</v>
      </c>
      <c r="BP39" s="121">
        <v>1881</v>
      </c>
      <c r="BQ39" s="122">
        <v>127</v>
      </c>
      <c r="BR39" s="121">
        <v>12.679300000000001</v>
      </c>
      <c r="BS39" s="122">
        <v>2625.0788000000002</v>
      </c>
      <c r="BT39" s="121">
        <v>72.846199999999996</v>
      </c>
      <c r="BU39" s="123">
        <v>2047</v>
      </c>
      <c r="BV39" s="124">
        <v>2710.6043</v>
      </c>
      <c r="BW39" s="127">
        <v>2047</v>
      </c>
      <c r="BX39" s="128">
        <f t="shared" si="1"/>
        <v>39</v>
      </c>
      <c r="BY39" s="129">
        <f t="shared" si="2"/>
        <v>1.9052271617000488E-2</v>
      </c>
      <c r="BZ39" s="127">
        <v>2710.6043</v>
      </c>
      <c r="CA39" s="128">
        <f t="shared" si="3"/>
        <v>12.679300000000001</v>
      </c>
      <c r="CB39" s="129">
        <f t="shared" si="4"/>
        <v>4.6776654194786013E-3</v>
      </c>
    </row>
    <row r="40" spans="1:80" x14ac:dyDescent="0.25">
      <c r="A40" s="112" t="s">
        <v>44</v>
      </c>
      <c r="B40" s="113" t="s">
        <v>45</v>
      </c>
      <c r="C40" s="114" t="s">
        <v>82</v>
      </c>
      <c r="D40" s="113" t="s">
        <v>116</v>
      </c>
      <c r="E40" s="114" t="s">
        <v>117</v>
      </c>
      <c r="F40" s="113" t="s">
        <v>118</v>
      </c>
      <c r="G40" s="114" t="s">
        <v>64</v>
      </c>
      <c r="H40" s="114" t="s">
        <v>104</v>
      </c>
      <c r="I40" s="115"/>
      <c r="J40" s="116">
        <v>0</v>
      </c>
      <c r="K40" s="116"/>
      <c r="L40" s="117">
        <f t="shared" si="0"/>
        <v>0</v>
      </c>
      <c r="M40" s="209">
        <f t="shared" si="5"/>
        <v>0</v>
      </c>
      <c r="N40" s="210">
        <f t="shared" si="6"/>
        <v>0</v>
      </c>
      <c r="O40" s="210">
        <f t="shared" si="7"/>
        <v>0</v>
      </c>
      <c r="P40" s="210">
        <f t="shared" si="8"/>
        <v>0</v>
      </c>
      <c r="Q40" s="210">
        <f t="shared" si="9"/>
        <v>0</v>
      </c>
      <c r="R40" s="211">
        <f t="shared" si="10"/>
        <v>9.0655845379376959E-3</v>
      </c>
      <c r="S40" s="212">
        <f t="shared" si="11"/>
        <v>6.2914413081127775E-3</v>
      </c>
      <c r="T40" s="118" t="str">
        <f t="shared" si="12"/>
        <v>-</v>
      </c>
      <c r="U40" s="119" t="str">
        <f t="shared" si="13"/>
        <v>-</v>
      </c>
      <c r="V40" s="119" t="str">
        <f t="shared" si="14"/>
        <v>-</v>
      </c>
      <c r="W40" s="119" t="str">
        <f t="shared" si="15"/>
        <v>-</v>
      </c>
      <c r="X40" s="119" t="str">
        <f t="shared" si="16"/>
        <v>-</v>
      </c>
      <c r="Y40" s="181">
        <f t="shared" si="17"/>
        <v>0.87674131455399051</v>
      </c>
      <c r="Z40" s="187">
        <f t="shared" si="18"/>
        <v>0.87674131455399051</v>
      </c>
      <c r="AA40" s="120"/>
      <c r="AB40" s="121"/>
      <c r="AC40" s="122"/>
      <c r="AD40" s="121"/>
      <c r="AE40" s="122"/>
      <c r="AF40" s="121"/>
      <c r="AG40" s="123"/>
      <c r="AH40" s="124"/>
      <c r="AI40" s="125"/>
      <c r="AJ40" s="121"/>
      <c r="AK40" s="122"/>
      <c r="AL40" s="121"/>
      <c r="AM40" s="122"/>
      <c r="AN40" s="121"/>
      <c r="AO40" s="123"/>
      <c r="AP40" s="126"/>
      <c r="AQ40" s="120"/>
      <c r="AR40" s="121"/>
      <c r="AS40" s="122"/>
      <c r="AT40" s="121"/>
      <c r="AU40" s="122"/>
      <c r="AV40" s="121"/>
      <c r="AW40" s="123"/>
      <c r="AX40" s="124"/>
      <c r="AY40" s="125"/>
      <c r="AZ40" s="121"/>
      <c r="BA40" s="122"/>
      <c r="BB40" s="121"/>
      <c r="BC40" s="122"/>
      <c r="BD40" s="121"/>
      <c r="BE40" s="123"/>
      <c r="BF40" s="126"/>
      <c r="BG40" s="120"/>
      <c r="BH40" s="121"/>
      <c r="BI40" s="122"/>
      <c r="BJ40" s="121"/>
      <c r="BK40" s="122"/>
      <c r="BL40" s="121"/>
      <c r="BM40" s="123"/>
      <c r="BN40" s="124"/>
      <c r="BO40" s="120">
        <v>1827</v>
      </c>
      <c r="BP40" s="121">
        <v>1035</v>
      </c>
      <c r="BQ40" s="122">
        <v>120</v>
      </c>
      <c r="BR40" s="121">
        <v>922.67049999999995</v>
      </c>
      <c r="BS40" s="122">
        <v>1480.1549</v>
      </c>
      <c r="BT40" s="121">
        <v>211.6172</v>
      </c>
      <c r="BU40" s="123">
        <v>2982</v>
      </c>
      <c r="BV40" s="124">
        <v>2614.4425999999999</v>
      </c>
      <c r="BW40" s="127">
        <v>2982</v>
      </c>
      <c r="BX40" s="128">
        <f t="shared" si="1"/>
        <v>1827</v>
      </c>
      <c r="BY40" s="129">
        <f t="shared" si="2"/>
        <v>0.61267605633802813</v>
      </c>
      <c r="BZ40" s="127">
        <v>2614.4425999999999</v>
      </c>
      <c r="CA40" s="128">
        <f t="shared" si="3"/>
        <v>922.67049999999995</v>
      </c>
      <c r="CB40" s="129">
        <f t="shared" si="4"/>
        <v>0.35291289240773538</v>
      </c>
    </row>
    <row r="41" spans="1:80" x14ac:dyDescent="0.25">
      <c r="A41" s="112" t="s">
        <v>44</v>
      </c>
      <c r="B41" s="113" t="s">
        <v>45</v>
      </c>
      <c r="C41" s="114" t="s">
        <v>82</v>
      </c>
      <c r="D41" s="113" t="s">
        <v>119</v>
      </c>
      <c r="E41" s="114" t="s">
        <v>120</v>
      </c>
      <c r="F41" s="113" t="s">
        <v>121</v>
      </c>
      <c r="G41" s="114" t="s">
        <v>60</v>
      </c>
      <c r="H41" s="114" t="s">
        <v>104</v>
      </c>
      <c r="I41" s="115"/>
      <c r="J41" s="116">
        <v>0</v>
      </c>
      <c r="K41" s="116"/>
      <c r="L41" s="117">
        <f t="shared" si="0"/>
        <v>0</v>
      </c>
      <c r="M41" s="209">
        <f t="shared" si="5"/>
        <v>0</v>
      </c>
      <c r="N41" s="210">
        <f t="shared" si="6"/>
        <v>0</v>
      </c>
      <c r="O41" s="210">
        <f t="shared" si="7"/>
        <v>0</v>
      </c>
      <c r="P41" s="210">
        <f t="shared" si="8"/>
        <v>0</v>
      </c>
      <c r="Q41" s="210">
        <f t="shared" si="9"/>
        <v>0</v>
      </c>
      <c r="R41" s="211">
        <f t="shared" si="10"/>
        <v>7.5196192988114877E-3</v>
      </c>
      <c r="S41" s="212">
        <f t="shared" si="11"/>
        <v>5.2185541130684637E-3</v>
      </c>
      <c r="T41" s="118" t="str">
        <f t="shared" si="12"/>
        <v>-</v>
      </c>
      <c r="U41" s="119" t="str">
        <f t="shared" si="13"/>
        <v>-</v>
      </c>
      <c r="V41" s="119" t="str">
        <f t="shared" si="14"/>
        <v>-</v>
      </c>
      <c r="W41" s="119" t="str">
        <f t="shared" si="15"/>
        <v>-</v>
      </c>
      <c r="X41" s="119" t="str">
        <f t="shared" si="16"/>
        <v>-</v>
      </c>
      <c r="Y41" s="181">
        <f t="shared" si="17"/>
        <v>1.2771487043580683</v>
      </c>
      <c r="Z41" s="187">
        <f t="shared" si="18"/>
        <v>1.2771487043580683</v>
      </c>
      <c r="AA41" s="120"/>
      <c r="AB41" s="121"/>
      <c r="AC41" s="122"/>
      <c r="AD41" s="121"/>
      <c r="AE41" s="122"/>
      <c r="AF41" s="121"/>
      <c r="AG41" s="123"/>
      <c r="AH41" s="124"/>
      <c r="AI41" s="125"/>
      <c r="AJ41" s="121"/>
      <c r="AK41" s="122"/>
      <c r="AL41" s="121"/>
      <c r="AM41" s="122"/>
      <c r="AN41" s="121"/>
      <c r="AO41" s="123"/>
      <c r="AP41" s="126"/>
      <c r="AQ41" s="120"/>
      <c r="AR41" s="121"/>
      <c r="AS41" s="122"/>
      <c r="AT41" s="121"/>
      <c r="AU41" s="122"/>
      <c r="AV41" s="121"/>
      <c r="AW41" s="123"/>
      <c r="AX41" s="124"/>
      <c r="AY41" s="125"/>
      <c r="AZ41" s="121"/>
      <c r="BA41" s="122"/>
      <c r="BB41" s="121"/>
      <c r="BC41" s="122"/>
      <c r="BD41" s="121"/>
      <c r="BE41" s="123"/>
      <c r="BF41" s="126"/>
      <c r="BG41" s="120"/>
      <c r="BH41" s="121"/>
      <c r="BI41" s="122"/>
      <c r="BJ41" s="121"/>
      <c r="BK41" s="122"/>
      <c r="BL41" s="121"/>
      <c r="BM41" s="123"/>
      <c r="BN41" s="124"/>
      <c r="BO41" s="120">
        <v>218</v>
      </c>
      <c r="BP41" s="121">
        <v>1478</v>
      </c>
      <c r="BQ41" s="122">
        <v>2</v>
      </c>
      <c r="BR41" s="121">
        <v>61.790399999999998</v>
      </c>
      <c r="BS41" s="122">
        <v>2103.1639</v>
      </c>
      <c r="BT41" s="121">
        <v>3.6442000000000001</v>
      </c>
      <c r="BU41" s="123">
        <v>1698</v>
      </c>
      <c r="BV41" s="124">
        <v>2168.5985000000001</v>
      </c>
      <c r="BW41" s="127">
        <v>1698</v>
      </c>
      <c r="BX41" s="128">
        <f t="shared" si="1"/>
        <v>218</v>
      </c>
      <c r="BY41" s="129">
        <f t="shared" si="2"/>
        <v>0.12838633686690223</v>
      </c>
      <c r="BZ41" s="127">
        <v>2168.5985000000001</v>
      </c>
      <c r="CA41" s="128">
        <f t="shared" si="3"/>
        <v>61.790399999999998</v>
      </c>
      <c r="CB41" s="129">
        <f t="shared" si="4"/>
        <v>2.8493241141686668E-2</v>
      </c>
    </row>
    <row r="42" spans="1:80" x14ac:dyDescent="0.25">
      <c r="A42" s="112" t="s">
        <v>44</v>
      </c>
      <c r="B42" s="113" t="s">
        <v>45</v>
      </c>
      <c r="C42" s="114" t="s">
        <v>82</v>
      </c>
      <c r="D42" s="113" t="s">
        <v>122</v>
      </c>
      <c r="E42" s="114" t="s">
        <v>123</v>
      </c>
      <c r="F42" s="113" t="s">
        <v>124</v>
      </c>
      <c r="G42" s="114" t="s">
        <v>50</v>
      </c>
      <c r="H42" s="114" t="s">
        <v>104</v>
      </c>
      <c r="I42" s="115"/>
      <c r="J42" s="116">
        <v>0</v>
      </c>
      <c r="K42" s="116"/>
      <c r="L42" s="117">
        <f t="shared" si="0"/>
        <v>0</v>
      </c>
      <c r="M42" s="209">
        <f t="shared" si="5"/>
        <v>0</v>
      </c>
      <c r="N42" s="210">
        <f t="shared" si="6"/>
        <v>0</v>
      </c>
      <c r="O42" s="210">
        <f t="shared" si="7"/>
        <v>0</v>
      </c>
      <c r="P42" s="210">
        <f t="shared" si="8"/>
        <v>0</v>
      </c>
      <c r="Q42" s="210">
        <f t="shared" si="9"/>
        <v>0</v>
      </c>
      <c r="R42" s="211">
        <f t="shared" si="10"/>
        <v>5.9015137240602264E-3</v>
      </c>
      <c r="S42" s="212">
        <f t="shared" si="11"/>
        <v>4.0956021168375044E-3</v>
      </c>
      <c r="T42" s="118" t="str">
        <f t="shared" si="12"/>
        <v>-</v>
      </c>
      <c r="U42" s="119" t="str">
        <f t="shared" si="13"/>
        <v>-</v>
      </c>
      <c r="V42" s="119" t="str">
        <f t="shared" si="14"/>
        <v>-</v>
      </c>
      <c r="W42" s="119" t="str">
        <f t="shared" si="15"/>
        <v>-</v>
      </c>
      <c r="X42" s="119" t="str">
        <f t="shared" si="16"/>
        <v>-</v>
      </c>
      <c r="Y42" s="181">
        <f t="shared" si="17"/>
        <v>1.1753796270718231</v>
      </c>
      <c r="Z42" s="187">
        <f t="shared" si="18"/>
        <v>1.1753796270718231</v>
      </c>
      <c r="AA42" s="120"/>
      <c r="AB42" s="121"/>
      <c r="AC42" s="122"/>
      <c r="AD42" s="121"/>
      <c r="AE42" s="122"/>
      <c r="AF42" s="121"/>
      <c r="AG42" s="123"/>
      <c r="AH42" s="124"/>
      <c r="AI42" s="125"/>
      <c r="AJ42" s="121"/>
      <c r="AK42" s="122"/>
      <c r="AL42" s="121"/>
      <c r="AM42" s="122"/>
      <c r="AN42" s="121"/>
      <c r="AO42" s="123"/>
      <c r="AP42" s="126"/>
      <c r="AQ42" s="120"/>
      <c r="AR42" s="121"/>
      <c r="AS42" s="122"/>
      <c r="AT42" s="121"/>
      <c r="AU42" s="122"/>
      <c r="AV42" s="121"/>
      <c r="AW42" s="123"/>
      <c r="AX42" s="124"/>
      <c r="AY42" s="125"/>
      <c r="AZ42" s="121"/>
      <c r="BA42" s="122"/>
      <c r="BB42" s="121"/>
      <c r="BC42" s="122"/>
      <c r="BD42" s="121"/>
      <c r="BE42" s="123"/>
      <c r="BF42" s="126"/>
      <c r="BG42" s="120"/>
      <c r="BH42" s="121"/>
      <c r="BI42" s="122"/>
      <c r="BJ42" s="121"/>
      <c r="BK42" s="122"/>
      <c r="BL42" s="121"/>
      <c r="BM42" s="123"/>
      <c r="BN42" s="124"/>
      <c r="BO42" s="120">
        <v>110</v>
      </c>
      <c r="BP42" s="121">
        <v>1338</v>
      </c>
      <c r="BQ42" s="122"/>
      <c r="BR42" s="121">
        <v>43.076099999999997</v>
      </c>
      <c r="BS42" s="122">
        <v>1658.8735999999999</v>
      </c>
      <c r="BT42" s="121"/>
      <c r="BU42" s="123">
        <v>1448</v>
      </c>
      <c r="BV42" s="124">
        <v>1701.9496999999999</v>
      </c>
      <c r="BW42" s="127">
        <v>1448</v>
      </c>
      <c r="BX42" s="128">
        <f t="shared" si="1"/>
        <v>110</v>
      </c>
      <c r="BY42" s="129">
        <f t="shared" si="2"/>
        <v>7.5966850828729282E-2</v>
      </c>
      <c r="BZ42" s="127">
        <v>1701.9496999999999</v>
      </c>
      <c r="CA42" s="128">
        <f t="shared" si="3"/>
        <v>43.076099999999997</v>
      </c>
      <c r="CB42" s="129">
        <f t="shared" si="4"/>
        <v>2.5309854926969935E-2</v>
      </c>
    </row>
    <row r="43" spans="1:80" x14ac:dyDescent="0.25">
      <c r="A43" s="112" t="s">
        <v>44</v>
      </c>
      <c r="B43" s="113" t="s">
        <v>45</v>
      </c>
      <c r="C43" s="114" t="s">
        <v>82</v>
      </c>
      <c r="D43" s="113" t="s">
        <v>125</v>
      </c>
      <c r="E43" s="114" t="s">
        <v>126</v>
      </c>
      <c r="F43" s="113" t="s">
        <v>127</v>
      </c>
      <c r="G43" s="114" t="s">
        <v>115</v>
      </c>
      <c r="H43" s="114" t="s">
        <v>104</v>
      </c>
      <c r="I43" s="115"/>
      <c r="J43" s="116">
        <v>0</v>
      </c>
      <c r="K43" s="116"/>
      <c r="L43" s="117">
        <f t="shared" si="0"/>
        <v>0</v>
      </c>
      <c r="M43" s="209">
        <f t="shared" si="5"/>
        <v>0</v>
      </c>
      <c r="N43" s="210">
        <f t="shared" si="6"/>
        <v>0</v>
      </c>
      <c r="O43" s="210">
        <f t="shared" si="7"/>
        <v>0</v>
      </c>
      <c r="P43" s="210">
        <f t="shared" si="8"/>
        <v>0</v>
      </c>
      <c r="Q43" s="210">
        <f t="shared" si="9"/>
        <v>0</v>
      </c>
      <c r="R43" s="211">
        <f t="shared" si="10"/>
        <v>5.2583968504542047E-3</v>
      </c>
      <c r="S43" s="212">
        <f t="shared" si="11"/>
        <v>3.649284281774912E-3</v>
      </c>
      <c r="T43" s="118" t="str">
        <f t="shared" si="12"/>
        <v>-</v>
      </c>
      <c r="U43" s="119" t="str">
        <f t="shared" si="13"/>
        <v>-</v>
      </c>
      <c r="V43" s="119" t="str">
        <f t="shared" si="14"/>
        <v>-</v>
      </c>
      <c r="W43" s="119" t="str">
        <f t="shared" si="15"/>
        <v>-</v>
      </c>
      <c r="X43" s="119" t="str">
        <f t="shared" si="16"/>
        <v>-</v>
      </c>
      <c r="Y43" s="181">
        <f t="shared" si="17"/>
        <v>0.98536705653021428</v>
      </c>
      <c r="Z43" s="187">
        <f t="shared" si="18"/>
        <v>0.98536705653021428</v>
      </c>
      <c r="AA43" s="120"/>
      <c r="AB43" s="121"/>
      <c r="AC43" s="122"/>
      <c r="AD43" s="121"/>
      <c r="AE43" s="122"/>
      <c r="AF43" s="121"/>
      <c r="AG43" s="123"/>
      <c r="AH43" s="124"/>
      <c r="AI43" s="125"/>
      <c r="AJ43" s="121"/>
      <c r="AK43" s="122"/>
      <c r="AL43" s="121"/>
      <c r="AM43" s="122"/>
      <c r="AN43" s="121"/>
      <c r="AO43" s="123"/>
      <c r="AP43" s="126"/>
      <c r="AQ43" s="120"/>
      <c r="AR43" s="121"/>
      <c r="AS43" s="122"/>
      <c r="AT43" s="121"/>
      <c r="AU43" s="122"/>
      <c r="AV43" s="121"/>
      <c r="AW43" s="123"/>
      <c r="AX43" s="124"/>
      <c r="AY43" s="125"/>
      <c r="AZ43" s="121"/>
      <c r="BA43" s="122"/>
      <c r="BB43" s="121"/>
      <c r="BC43" s="122"/>
      <c r="BD43" s="121"/>
      <c r="BE43" s="123"/>
      <c r="BF43" s="126"/>
      <c r="BG43" s="120"/>
      <c r="BH43" s="121"/>
      <c r="BI43" s="122"/>
      <c r="BJ43" s="121"/>
      <c r="BK43" s="122"/>
      <c r="BL43" s="121"/>
      <c r="BM43" s="123"/>
      <c r="BN43" s="124"/>
      <c r="BO43" s="120">
        <v>370</v>
      </c>
      <c r="BP43" s="121">
        <v>1169</v>
      </c>
      <c r="BQ43" s="122"/>
      <c r="BR43" s="121">
        <v>376.06470000000002</v>
      </c>
      <c r="BS43" s="122">
        <v>1140.4151999999999</v>
      </c>
      <c r="BT43" s="121"/>
      <c r="BU43" s="123">
        <v>1539</v>
      </c>
      <c r="BV43" s="124">
        <v>1516.4798999999998</v>
      </c>
      <c r="BW43" s="127">
        <v>1539</v>
      </c>
      <c r="BX43" s="128">
        <f t="shared" si="1"/>
        <v>370</v>
      </c>
      <c r="BY43" s="129">
        <f t="shared" si="2"/>
        <v>0.24041585445094216</v>
      </c>
      <c r="BZ43" s="127">
        <v>1516.4798999999998</v>
      </c>
      <c r="CA43" s="128">
        <f t="shared" si="3"/>
        <v>376.06470000000002</v>
      </c>
      <c r="CB43" s="129">
        <f t="shared" si="4"/>
        <v>0.24798528486925547</v>
      </c>
    </row>
    <row r="44" spans="1:80" x14ac:dyDescent="0.25">
      <c r="A44" s="112" t="s">
        <v>44</v>
      </c>
      <c r="B44" s="113" t="s">
        <v>45</v>
      </c>
      <c r="C44" s="114" t="s">
        <v>78</v>
      </c>
      <c r="D44" s="113" t="s">
        <v>128</v>
      </c>
      <c r="E44" s="114" t="s">
        <v>129</v>
      </c>
      <c r="F44" s="113" t="s">
        <v>130</v>
      </c>
      <c r="G44" s="114" t="s">
        <v>56</v>
      </c>
      <c r="H44" s="114" t="s">
        <v>51</v>
      </c>
      <c r="I44" s="115"/>
      <c r="J44" s="116">
        <v>1</v>
      </c>
      <c r="K44" s="116"/>
      <c r="L44" s="117">
        <f t="shared" si="0"/>
        <v>0</v>
      </c>
      <c r="M44" s="209">
        <f t="shared" si="5"/>
        <v>0</v>
      </c>
      <c r="N44" s="210">
        <f t="shared" si="6"/>
        <v>0</v>
      </c>
      <c r="O44" s="210">
        <f t="shared" si="7"/>
        <v>0</v>
      </c>
      <c r="P44" s="210">
        <f t="shared" si="8"/>
        <v>0</v>
      </c>
      <c r="Q44" s="210">
        <f t="shared" si="9"/>
        <v>0</v>
      </c>
      <c r="R44" s="211">
        <f t="shared" si="10"/>
        <v>3.493063227884985E-3</v>
      </c>
      <c r="S44" s="212">
        <f t="shared" si="11"/>
        <v>2.424157228008675E-3</v>
      </c>
      <c r="T44" s="118" t="str">
        <f t="shared" si="12"/>
        <v>-</v>
      </c>
      <c r="U44" s="119" t="str">
        <f t="shared" si="13"/>
        <v>-</v>
      </c>
      <c r="V44" s="119" t="str">
        <f t="shared" si="14"/>
        <v>-</v>
      </c>
      <c r="W44" s="119" t="str">
        <f t="shared" si="15"/>
        <v>-</v>
      </c>
      <c r="X44" s="119" t="str">
        <f t="shared" si="16"/>
        <v>-</v>
      </c>
      <c r="Y44" s="181">
        <f t="shared" si="17"/>
        <v>0.95395047348484852</v>
      </c>
      <c r="Z44" s="187">
        <f t="shared" si="18"/>
        <v>0.95395047348484852</v>
      </c>
      <c r="AA44" s="120"/>
      <c r="AB44" s="121"/>
      <c r="AC44" s="122"/>
      <c r="AD44" s="121"/>
      <c r="AE44" s="122"/>
      <c r="AF44" s="121"/>
      <c r="AG44" s="123"/>
      <c r="AH44" s="124"/>
      <c r="AI44" s="125"/>
      <c r="AJ44" s="121"/>
      <c r="AK44" s="122"/>
      <c r="AL44" s="121"/>
      <c r="AM44" s="122"/>
      <c r="AN44" s="121"/>
      <c r="AO44" s="123"/>
      <c r="AP44" s="126"/>
      <c r="AQ44" s="120"/>
      <c r="AR44" s="121"/>
      <c r="AS44" s="122"/>
      <c r="AT44" s="121"/>
      <c r="AU44" s="122"/>
      <c r="AV44" s="121"/>
      <c r="AW44" s="123"/>
      <c r="AX44" s="124"/>
      <c r="AY44" s="125"/>
      <c r="AZ44" s="121"/>
      <c r="BA44" s="122"/>
      <c r="BB44" s="121"/>
      <c r="BC44" s="122"/>
      <c r="BD44" s="121"/>
      <c r="BE44" s="123"/>
      <c r="BF44" s="126"/>
      <c r="BG44" s="120"/>
      <c r="BH44" s="121"/>
      <c r="BI44" s="122"/>
      <c r="BJ44" s="121"/>
      <c r="BK44" s="122"/>
      <c r="BL44" s="121"/>
      <c r="BM44" s="123"/>
      <c r="BN44" s="124"/>
      <c r="BO44" s="120">
        <v>1055</v>
      </c>
      <c r="BP44" s="121"/>
      <c r="BQ44" s="122">
        <v>1</v>
      </c>
      <c r="BR44" s="121">
        <v>1007.0329</v>
      </c>
      <c r="BS44" s="122"/>
      <c r="BT44" s="121">
        <v>0.33879999999999999</v>
      </c>
      <c r="BU44" s="123">
        <v>1056</v>
      </c>
      <c r="BV44" s="124">
        <v>1007.3717</v>
      </c>
      <c r="BW44" s="127">
        <v>1056</v>
      </c>
      <c r="BX44" s="128">
        <f t="shared" si="1"/>
        <v>1055</v>
      </c>
      <c r="BY44" s="129">
        <f t="shared" si="2"/>
        <v>0.99905303030303028</v>
      </c>
      <c r="BZ44" s="127">
        <v>1007.3717</v>
      </c>
      <c r="CA44" s="128">
        <f t="shared" si="3"/>
        <v>1007.0329</v>
      </c>
      <c r="CB44" s="196">
        <f t="shared" si="4"/>
        <v>0.99966367925563127</v>
      </c>
    </row>
    <row r="45" spans="1:80" x14ac:dyDescent="0.25">
      <c r="A45" s="112" t="s">
        <v>44</v>
      </c>
      <c r="B45" s="113" t="s">
        <v>45</v>
      </c>
      <c r="C45" s="114" t="s">
        <v>82</v>
      </c>
      <c r="D45" s="113" t="s">
        <v>131</v>
      </c>
      <c r="E45" s="114" t="s">
        <v>132</v>
      </c>
      <c r="F45" s="113" t="s">
        <v>133</v>
      </c>
      <c r="G45" s="114" t="s">
        <v>64</v>
      </c>
      <c r="H45" s="114" t="s">
        <v>104</v>
      </c>
      <c r="I45" s="115"/>
      <c r="J45" s="116">
        <v>0</v>
      </c>
      <c r="K45" s="116"/>
      <c r="L45" s="117">
        <f t="shared" si="0"/>
        <v>0</v>
      </c>
      <c r="M45" s="209">
        <f t="shared" si="5"/>
        <v>0</v>
      </c>
      <c r="N45" s="210">
        <f t="shared" si="6"/>
        <v>0</v>
      </c>
      <c r="O45" s="210">
        <f t="shared" si="7"/>
        <v>0</v>
      </c>
      <c r="P45" s="210">
        <f t="shared" si="8"/>
        <v>0</v>
      </c>
      <c r="Q45" s="210">
        <f t="shared" si="9"/>
        <v>0</v>
      </c>
      <c r="R45" s="211">
        <f t="shared" si="10"/>
        <v>1.6101868407888903E-3</v>
      </c>
      <c r="S45" s="212">
        <f t="shared" si="11"/>
        <v>1.1174564598151518E-3</v>
      </c>
      <c r="T45" s="118" t="str">
        <f t="shared" si="12"/>
        <v>-</v>
      </c>
      <c r="U45" s="119" t="str">
        <f t="shared" si="13"/>
        <v>-</v>
      </c>
      <c r="V45" s="119" t="str">
        <f t="shared" si="14"/>
        <v>-</v>
      </c>
      <c r="W45" s="119" t="str">
        <f t="shared" si="15"/>
        <v>-</v>
      </c>
      <c r="X45" s="119" t="str">
        <f t="shared" si="16"/>
        <v>-</v>
      </c>
      <c r="Y45" s="181">
        <f t="shared" si="17"/>
        <v>1.1551370646766168</v>
      </c>
      <c r="Z45" s="187">
        <f t="shared" si="18"/>
        <v>1.1551370646766168</v>
      </c>
      <c r="AA45" s="120"/>
      <c r="AB45" s="121"/>
      <c r="AC45" s="122"/>
      <c r="AD45" s="121"/>
      <c r="AE45" s="122"/>
      <c r="AF45" s="121"/>
      <c r="AG45" s="123"/>
      <c r="AH45" s="124"/>
      <c r="AI45" s="125"/>
      <c r="AJ45" s="121"/>
      <c r="AK45" s="122"/>
      <c r="AL45" s="121"/>
      <c r="AM45" s="122"/>
      <c r="AN45" s="121"/>
      <c r="AO45" s="123"/>
      <c r="AP45" s="126"/>
      <c r="AQ45" s="120"/>
      <c r="AR45" s="121"/>
      <c r="AS45" s="122"/>
      <c r="AT45" s="121"/>
      <c r="AU45" s="122"/>
      <c r="AV45" s="121"/>
      <c r="AW45" s="123"/>
      <c r="AX45" s="124"/>
      <c r="AY45" s="125"/>
      <c r="AZ45" s="121"/>
      <c r="BA45" s="122"/>
      <c r="BB45" s="121"/>
      <c r="BC45" s="122"/>
      <c r="BD45" s="121"/>
      <c r="BE45" s="123"/>
      <c r="BF45" s="126"/>
      <c r="BG45" s="120"/>
      <c r="BH45" s="121"/>
      <c r="BI45" s="122"/>
      <c r="BJ45" s="121"/>
      <c r="BK45" s="122"/>
      <c r="BL45" s="121"/>
      <c r="BM45" s="123"/>
      <c r="BN45" s="124"/>
      <c r="BO45" s="120">
        <v>402</v>
      </c>
      <c r="BP45" s="121"/>
      <c r="BQ45" s="122"/>
      <c r="BR45" s="121">
        <v>464.36509999999998</v>
      </c>
      <c r="BS45" s="122"/>
      <c r="BT45" s="121"/>
      <c r="BU45" s="123">
        <v>402</v>
      </c>
      <c r="BV45" s="124">
        <v>464.36509999999998</v>
      </c>
      <c r="BW45" s="127">
        <v>402</v>
      </c>
      <c r="BX45" s="128">
        <f t="shared" si="1"/>
        <v>402</v>
      </c>
      <c r="BY45" s="129">
        <f t="shared" si="2"/>
        <v>1</v>
      </c>
      <c r="BZ45" s="127">
        <v>464.36509999999998</v>
      </c>
      <c r="CA45" s="128">
        <f t="shared" si="3"/>
        <v>464.36509999999998</v>
      </c>
      <c r="CB45" s="196">
        <f t="shared" si="4"/>
        <v>1</v>
      </c>
    </row>
    <row r="46" spans="1:80" ht="9" thickBot="1" x14ac:dyDescent="0.3">
      <c r="A46" s="131" t="s">
        <v>134</v>
      </c>
      <c r="B46" s="132"/>
      <c r="C46" s="132"/>
      <c r="D46" s="132"/>
      <c r="E46" s="132"/>
      <c r="F46" s="132" t="s">
        <v>45</v>
      </c>
      <c r="G46" s="132" t="s">
        <v>7</v>
      </c>
      <c r="H46" s="132"/>
      <c r="I46" s="133"/>
      <c r="J46" s="134">
        <v>84</v>
      </c>
      <c r="K46" s="134">
        <f>K24+K25+K26+K27+K28+K29+K30+K31</f>
        <v>156</v>
      </c>
      <c r="L46" s="135">
        <f t="shared" si="0"/>
        <v>5</v>
      </c>
      <c r="M46" s="213">
        <f>SUM(M24:M45)</f>
        <v>1</v>
      </c>
      <c r="N46" s="214">
        <f t="shared" ref="N46:R46" si="19">SUM(N24:N45)</f>
        <v>1.0000000000000002</v>
      </c>
      <c r="O46" s="214">
        <f t="shared" si="19"/>
        <v>1</v>
      </c>
      <c r="P46" s="214">
        <f t="shared" si="19"/>
        <v>0.99999999999999978</v>
      </c>
      <c r="Q46" s="214">
        <f t="shared" si="19"/>
        <v>1</v>
      </c>
      <c r="R46" s="215">
        <f t="shared" si="19"/>
        <v>1</v>
      </c>
      <c r="S46" s="216">
        <f>SUM(S24:S45)</f>
        <v>1</v>
      </c>
      <c r="T46" s="136">
        <f t="shared" si="12"/>
        <v>7.2639195175438598</v>
      </c>
      <c r="U46" s="137">
        <f t="shared" si="13"/>
        <v>1.1885545179887165</v>
      </c>
      <c r="V46" s="137">
        <f t="shared" si="14"/>
        <v>1.4995547018545918</v>
      </c>
      <c r="W46" s="137">
        <f t="shared" si="15"/>
        <v>0.63948333577005179</v>
      </c>
      <c r="X46" s="137">
        <f t="shared" si="16"/>
        <v>0.85938680947012402</v>
      </c>
      <c r="Y46" s="182">
        <f t="shared" si="17"/>
        <v>1.4916933565059067</v>
      </c>
      <c r="Z46" s="138">
        <f t="shared" si="18"/>
        <v>1.3742548606747664</v>
      </c>
      <c r="AA46" s="139">
        <v>1347</v>
      </c>
      <c r="AB46" s="140">
        <v>277</v>
      </c>
      <c r="AC46" s="141">
        <v>200</v>
      </c>
      <c r="AD46" s="140">
        <v>9951.2723000000005</v>
      </c>
      <c r="AE46" s="141">
        <v>1884.0587</v>
      </c>
      <c r="AF46" s="140">
        <v>1414.0581999999997</v>
      </c>
      <c r="AG46" s="141">
        <v>1824</v>
      </c>
      <c r="AH46" s="172">
        <v>13249.3892</v>
      </c>
      <c r="AI46" s="144">
        <v>27483</v>
      </c>
      <c r="AJ46" s="140">
        <v>3874</v>
      </c>
      <c r="AK46" s="141">
        <v>1080</v>
      </c>
      <c r="AL46" s="140">
        <v>27223.348000000002</v>
      </c>
      <c r="AM46" s="141">
        <v>8076.6803000000009</v>
      </c>
      <c r="AN46" s="140">
        <v>3253.1145999999994</v>
      </c>
      <c r="AO46" s="142">
        <v>32437</v>
      </c>
      <c r="AP46" s="145">
        <v>38553.142899999999</v>
      </c>
      <c r="AQ46" s="139">
        <v>8744</v>
      </c>
      <c r="AR46" s="140">
        <v>13252</v>
      </c>
      <c r="AS46" s="141">
        <v>7067</v>
      </c>
      <c r="AT46" s="140">
        <v>9556.6120000000028</v>
      </c>
      <c r="AU46" s="141">
        <v>21133.0942</v>
      </c>
      <c r="AV46" s="140">
        <v>12891.8521</v>
      </c>
      <c r="AW46" s="142">
        <v>29063</v>
      </c>
      <c r="AX46" s="143">
        <v>43581.558300000004</v>
      </c>
      <c r="AY46" s="144">
        <v>4517</v>
      </c>
      <c r="AZ46" s="140">
        <v>27571</v>
      </c>
      <c r="BA46" s="141">
        <v>2111</v>
      </c>
      <c r="BB46" s="140">
        <v>1858.1495</v>
      </c>
      <c r="BC46" s="141">
        <v>17186.024799999999</v>
      </c>
      <c r="BD46" s="140">
        <v>2825.5162999999998</v>
      </c>
      <c r="BE46" s="142">
        <v>34199</v>
      </c>
      <c r="BF46" s="145">
        <v>21869.690600000002</v>
      </c>
      <c r="BG46" s="139">
        <v>10093</v>
      </c>
      <c r="BH46" s="140">
        <v>698</v>
      </c>
      <c r="BI46" s="141">
        <v>740</v>
      </c>
      <c r="BJ46" s="140">
        <v>7805.6390999999994</v>
      </c>
      <c r="BK46" s="141">
        <v>688.85450000000003</v>
      </c>
      <c r="BL46" s="140">
        <v>1415.0957000000001</v>
      </c>
      <c r="BM46" s="142">
        <v>11531</v>
      </c>
      <c r="BN46" s="143">
        <v>9909.5892999999996</v>
      </c>
      <c r="BO46" s="139">
        <v>84397</v>
      </c>
      <c r="BP46" s="140">
        <v>74452</v>
      </c>
      <c r="BQ46" s="141">
        <v>34483</v>
      </c>
      <c r="BR46" s="140">
        <v>84615.96259999997</v>
      </c>
      <c r="BS46" s="141">
        <v>97437.925400000022</v>
      </c>
      <c r="BT46" s="140">
        <v>106338.17199999996</v>
      </c>
      <c r="BU46" s="142">
        <v>193332</v>
      </c>
      <c r="BV46" s="143">
        <v>288392.05999999994</v>
      </c>
      <c r="BW46" s="146">
        <v>302386</v>
      </c>
      <c r="BX46" s="147">
        <f t="shared" ref="BX46:BX88" si="20">AA46+AI46+AQ46+AY46+BG46+BO46</f>
        <v>136581</v>
      </c>
      <c r="BY46" s="148">
        <f t="shared" ref="BY46:BY88" si="21">BX46/BW46</f>
        <v>0.4516776570343865</v>
      </c>
      <c r="BZ46" s="146">
        <v>415555.43029999995</v>
      </c>
      <c r="CA46" s="147">
        <f t="shared" ref="CA46:CA88" si="22">AD46+AL46+AT46+BB46+BJ46+BR46</f>
        <v>141010.98349999997</v>
      </c>
      <c r="CB46" s="148">
        <f t="shared" ref="CB46:CB88" si="23">CA46/BZ46</f>
        <v>0.33933134599685194</v>
      </c>
    </row>
    <row r="47" spans="1:80" s="45" customFormat="1" x14ac:dyDescent="0.25">
      <c r="A47" s="15" t="s">
        <v>135</v>
      </c>
      <c r="B47" s="16" t="s">
        <v>136</v>
      </c>
      <c r="C47" s="17" t="s">
        <v>82</v>
      </c>
      <c r="D47" s="16" t="s">
        <v>137</v>
      </c>
      <c r="E47" s="171" t="s">
        <v>138</v>
      </c>
      <c r="F47" s="189" t="s">
        <v>139</v>
      </c>
      <c r="G47" s="190" t="s">
        <v>140</v>
      </c>
      <c r="H47" s="190" t="s">
        <v>27</v>
      </c>
      <c r="I47" s="77" t="s">
        <v>88</v>
      </c>
      <c r="J47" s="78">
        <v>3</v>
      </c>
      <c r="K47" s="78">
        <v>7</v>
      </c>
      <c r="L47" s="79">
        <f t="shared" si="0"/>
        <v>5</v>
      </c>
      <c r="M47" s="201">
        <f>AH47/AH$68</f>
        <v>0.17482136395812506</v>
      </c>
      <c r="N47" s="202">
        <f>AP47/AP$68</f>
        <v>0.11827297330933549</v>
      </c>
      <c r="O47" s="202">
        <f>AX47/AX$68</f>
        <v>0.1460598424429902</v>
      </c>
      <c r="P47" s="202">
        <f>BF47/BF$68</f>
        <v>0.13049573310605925</v>
      </c>
      <c r="Q47" s="202">
        <f>BN47/BN$68</f>
        <v>0.2400625688465364</v>
      </c>
      <c r="R47" s="203">
        <f>BV47/BV$68</f>
        <v>0.11998582905214822</v>
      </c>
      <c r="S47" s="204">
        <f>BZ47/$BZ$68</f>
        <v>0.1325103787062597</v>
      </c>
      <c r="T47" s="91">
        <f t="shared" si="12"/>
        <v>7.4141169811320751</v>
      </c>
      <c r="U47" s="92">
        <f t="shared" si="13"/>
        <v>0.78132451136816916</v>
      </c>
      <c r="V47" s="92">
        <f t="shared" si="14"/>
        <v>1.0163130376703178</v>
      </c>
      <c r="W47" s="92">
        <f t="shared" si="15"/>
        <v>0.50626236309326256</v>
      </c>
      <c r="X47" s="92">
        <f t="shared" si="16"/>
        <v>0.51642700374531836</v>
      </c>
      <c r="Y47" s="179">
        <f t="shared" si="17"/>
        <v>0.788730202359052</v>
      </c>
      <c r="Z47" s="185">
        <f t="shared" si="18"/>
        <v>0.80089554530201357</v>
      </c>
      <c r="AA47" s="38">
        <v>146</v>
      </c>
      <c r="AB47" s="39">
        <v>12</v>
      </c>
      <c r="AC47" s="40">
        <v>1</v>
      </c>
      <c r="AD47" s="39">
        <v>1142.7283</v>
      </c>
      <c r="AE47" s="40">
        <v>34.561599999999999</v>
      </c>
      <c r="AF47" s="39">
        <v>1.5547</v>
      </c>
      <c r="AG47" s="41">
        <v>159</v>
      </c>
      <c r="AH47" s="42">
        <v>1178.8445999999999</v>
      </c>
      <c r="AI47" s="43">
        <v>4521</v>
      </c>
      <c r="AJ47" s="39">
        <v>360</v>
      </c>
      <c r="AK47" s="40">
        <v>133</v>
      </c>
      <c r="AL47" s="39">
        <v>3360.0955999999996</v>
      </c>
      <c r="AM47" s="40">
        <v>507.09989999999999</v>
      </c>
      <c r="AN47" s="39">
        <v>50.365600000000001</v>
      </c>
      <c r="AO47" s="41">
        <v>5014</v>
      </c>
      <c r="AP47" s="44">
        <v>3917.5610999999999</v>
      </c>
      <c r="AQ47" s="38">
        <v>1729</v>
      </c>
      <c r="AR47" s="39">
        <v>1480</v>
      </c>
      <c r="AS47" s="40">
        <v>534</v>
      </c>
      <c r="AT47" s="39">
        <v>1038.6097</v>
      </c>
      <c r="AU47" s="40">
        <v>2200.4661999999998</v>
      </c>
      <c r="AV47" s="39">
        <v>564.98379999999997</v>
      </c>
      <c r="AW47" s="41">
        <v>3743</v>
      </c>
      <c r="AX47" s="42">
        <v>3804.0596999999998</v>
      </c>
      <c r="AY47" s="43">
        <v>415</v>
      </c>
      <c r="AZ47" s="39">
        <v>2497</v>
      </c>
      <c r="BA47" s="40">
        <v>101</v>
      </c>
      <c r="BB47" s="39">
        <v>140.49250000000001</v>
      </c>
      <c r="BC47" s="40">
        <v>1325.5873999999999</v>
      </c>
      <c r="BD47" s="39">
        <v>59.288600000000002</v>
      </c>
      <c r="BE47" s="41">
        <v>3013</v>
      </c>
      <c r="BF47" s="44">
        <v>1525.3685</v>
      </c>
      <c r="BG47" s="38">
        <v>2422</v>
      </c>
      <c r="BH47" s="39">
        <v>128</v>
      </c>
      <c r="BI47" s="40">
        <v>120</v>
      </c>
      <c r="BJ47" s="39">
        <v>1221.4206999999999</v>
      </c>
      <c r="BK47" s="40">
        <v>92.016900000000021</v>
      </c>
      <c r="BL47" s="39">
        <v>65.422499999999999</v>
      </c>
      <c r="BM47" s="41">
        <v>2670</v>
      </c>
      <c r="BN47" s="42">
        <v>1378.8600999999999</v>
      </c>
      <c r="BO47" s="38">
        <v>4484</v>
      </c>
      <c r="BP47" s="39">
        <v>4439</v>
      </c>
      <c r="BQ47" s="40">
        <v>318</v>
      </c>
      <c r="BR47" s="39">
        <v>2863.8148000000001</v>
      </c>
      <c r="BS47" s="40">
        <v>4086.6397000000002</v>
      </c>
      <c r="BT47" s="39">
        <v>338.2013</v>
      </c>
      <c r="BU47" s="41">
        <v>9241</v>
      </c>
      <c r="BV47" s="42">
        <v>7288.6557999999995</v>
      </c>
      <c r="BW47" s="55">
        <v>23840</v>
      </c>
      <c r="BX47" s="62">
        <f t="shared" ref="BX47:BX67" si="24">AA47+AI47+AQ47+AY47+BG47+BO47</f>
        <v>13717</v>
      </c>
      <c r="BY47" s="63">
        <f t="shared" ref="BY47:BY67" si="25">BX47/BW47</f>
        <v>0.57537751677852345</v>
      </c>
      <c r="BZ47" s="55">
        <v>19093.349800000004</v>
      </c>
      <c r="CA47" s="62">
        <f t="shared" ref="CA47:CA67" si="26">AD47+AL47+AT47+BB47+BJ47+BR47</f>
        <v>9767.1615999999995</v>
      </c>
      <c r="CB47" s="63">
        <f t="shared" ref="CB47:CB67" si="27">CA47/BZ47</f>
        <v>0.51154782698214629</v>
      </c>
    </row>
    <row r="48" spans="1:80" s="45" customFormat="1" x14ac:dyDescent="0.25">
      <c r="A48" s="93" t="s">
        <v>135</v>
      </c>
      <c r="B48" s="94" t="s">
        <v>136</v>
      </c>
      <c r="C48" s="95" t="s">
        <v>82</v>
      </c>
      <c r="D48" s="94" t="s">
        <v>141</v>
      </c>
      <c r="E48" s="95" t="s">
        <v>142</v>
      </c>
      <c r="F48" s="94" t="s">
        <v>143</v>
      </c>
      <c r="G48" s="95" t="s">
        <v>144</v>
      </c>
      <c r="H48" s="95" t="s">
        <v>27</v>
      </c>
      <c r="I48" s="96" t="s">
        <v>52</v>
      </c>
      <c r="J48" s="97">
        <v>3</v>
      </c>
      <c r="K48" s="97">
        <v>10</v>
      </c>
      <c r="L48" s="98">
        <f t="shared" si="0"/>
        <v>5</v>
      </c>
      <c r="M48" s="205">
        <f t="shared" ref="M48:M67" si="28">AH48/AH$68</f>
        <v>0.21806820180651501</v>
      </c>
      <c r="N48" s="206">
        <f t="shared" ref="N48:N67" si="29">AP48/AP$68</f>
        <v>7.4699362564958807E-2</v>
      </c>
      <c r="O48" s="206">
        <f t="shared" ref="O48:O67" si="30">AX48/AX$68</f>
        <v>8.7879710226888619E-2</v>
      </c>
      <c r="P48" s="206">
        <f t="shared" ref="P48:P67" si="31">BF48/BF$68</f>
        <v>0.11110336215502986</v>
      </c>
      <c r="Q48" s="206">
        <f t="shared" ref="Q48:Q67" si="32">BN48/BN$68</f>
        <v>0.16429165738847057</v>
      </c>
      <c r="R48" s="207">
        <f t="shared" ref="R48:R67" si="33">BV48/BV$68</f>
        <v>0.13383653838617732</v>
      </c>
      <c r="S48" s="208">
        <f t="shared" ref="S48:S67" si="34">BZ48/$BZ$68</f>
        <v>0.11524709043842961</v>
      </c>
      <c r="T48" s="99">
        <f t="shared" si="12"/>
        <v>7.5797113402061864</v>
      </c>
      <c r="U48" s="100">
        <f t="shared" si="13"/>
        <v>0.84793365318711444</v>
      </c>
      <c r="V48" s="100">
        <f t="shared" si="14"/>
        <v>0.99425960034752392</v>
      </c>
      <c r="W48" s="100">
        <f t="shared" si="15"/>
        <v>0.56538550282977806</v>
      </c>
      <c r="X48" s="100">
        <f t="shared" si="16"/>
        <v>0.54389089337175789</v>
      </c>
      <c r="Y48" s="180">
        <f t="shared" si="17"/>
        <v>0.85986574299312535</v>
      </c>
      <c r="Z48" s="186">
        <f t="shared" si="18"/>
        <v>0.87857212845881161</v>
      </c>
      <c r="AA48" s="101">
        <v>173</v>
      </c>
      <c r="AB48" s="102">
        <v>14</v>
      </c>
      <c r="AC48" s="103">
        <v>7</v>
      </c>
      <c r="AD48" s="102">
        <v>1416.2333000000001</v>
      </c>
      <c r="AE48" s="103">
        <v>42.985399999999998</v>
      </c>
      <c r="AF48" s="102">
        <v>11.2453</v>
      </c>
      <c r="AG48" s="104">
        <v>194</v>
      </c>
      <c r="AH48" s="105">
        <v>1470.4640000000002</v>
      </c>
      <c r="AI48" s="106">
        <v>2634</v>
      </c>
      <c r="AJ48" s="102">
        <v>227</v>
      </c>
      <c r="AK48" s="103">
        <v>57</v>
      </c>
      <c r="AL48" s="102">
        <v>2102.3317999999999</v>
      </c>
      <c r="AM48" s="103">
        <v>338.13290000000001</v>
      </c>
      <c r="AN48" s="102">
        <v>33.805700000000002</v>
      </c>
      <c r="AO48" s="104">
        <v>2918</v>
      </c>
      <c r="AP48" s="107">
        <v>2474.2703999999999</v>
      </c>
      <c r="AQ48" s="101">
        <v>983</v>
      </c>
      <c r="AR48" s="102">
        <v>873</v>
      </c>
      <c r="AS48" s="103">
        <v>446</v>
      </c>
      <c r="AT48" s="102">
        <v>730.92470000000003</v>
      </c>
      <c r="AU48" s="103">
        <v>1240.4223</v>
      </c>
      <c r="AV48" s="102">
        <v>317.43860000000001</v>
      </c>
      <c r="AW48" s="104">
        <v>2302</v>
      </c>
      <c r="AX48" s="105">
        <v>2288.7856000000002</v>
      </c>
      <c r="AY48" s="106">
        <v>378</v>
      </c>
      <c r="AZ48" s="102">
        <v>1863</v>
      </c>
      <c r="BA48" s="103">
        <v>56</v>
      </c>
      <c r="BB48" s="102">
        <v>129.63</v>
      </c>
      <c r="BC48" s="103">
        <v>1124.3973000000001</v>
      </c>
      <c r="BD48" s="102">
        <v>44.663200000000003</v>
      </c>
      <c r="BE48" s="104">
        <v>2297</v>
      </c>
      <c r="BF48" s="107">
        <v>1298.6905000000002</v>
      </c>
      <c r="BG48" s="101">
        <v>1511</v>
      </c>
      <c r="BH48" s="102">
        <v>149</v>
      </c>
      <c r="BI48" s="103">
        <v>75</v>
      </c>
      <c r="BJ48" s="102">
        <v>789.87239999999997</v>
      </c>
      <c r="BK48" s="103">
        <v>112.5489</v>
      </c>
      <c r="BL48" s="102">
        <v>41.229399999999998</v>
      </c>
      <c r="BM48" s="104">
        <v>1735</v>
      </c>
      <c r="BN48" s="105">
        <v>943.65069999999992</v>
      </c>
      <c r="BO48" s="101">
        <v>4878</v>
      </c>
      <c r="BP48" s="102">
        <v>4361</v>
      </c>
      <c r="BQ48" s="103">
        <v>216</v>
      </c>
      <c r="BR48" s="102">
        <v>3730.2287000000001</v>
      </c>
      <c r="BS48" s="103">
        <v>4136.1162000000004</v>
      </c>
      <c r="BT48" s="102">
        <v>263.6857</v>
      </c>
      <c r="BU48" s="104">
        <v>9455</v>
      </c>
      <c r="BV48" s="105">
        <v>8130.0306</v>
      </c>
      <c r="BW48" s="108">
        <v>18901</v>
      </c>
      <c r="BX48" s="109">
        <f t="shared" si="24"/>
        <v>10557</v>
      </c>
      <c r="BY48" s="110">
        <f t="shared" si="25"/>
        <v>0.55854187609121209</v>
      </c>
      <c r="BZ48" s="108">
        <v>16605.891799999998</v>
      </c>
      <c r="CA48" s="109">
        <f t="shared" si="26"/>
        <v>8899.2209000000003</v>
      </c>
      <c r="CB48" s="110">
        <f t="shared" si="27"/>
        <v>0.53590743617876646</v>
      </c>
    </row>
    <row r="49" spans="1:80" s="45" customFormat="1" x14ac:dyDescent="0.25">
      <c r="A49" s="93" t="s">
        <v>135</v>
      </c>
      <c r="B49" s="94" t="s">
        <v>136</v>
      </c>
      <c r="C49" s="95" t="s">
        <v>82</v>
      </c>
      <c r="D49" s="94" t="s">
        <v>145</v>
      </c>
      <c r="E49" s="95" t="s">
        <v>146</v>
      </c>
      <c r="F49" s="94" t="s">
        <v>147</v>
      </c>
      <c r="G49" s="95" t="s">
        <v>148</v>
      </c>
      <c r="H49" s="95" t="s">
        <v>27</v>
      </c>
      <c r="I49" s="96" t="s">
        <v>88</v>
      </c>
      <c r="J49" s="97">
        <v>2</v>
      </c>
      <c r="K49" s="97">
        <v>8</v>
      </c>
      <c r="L49" s="98">
        <f t="shared" si="0"/>
        <v>5</v>
      </c>
      <c r="M49" s="205">
        <f t="shared" si="28"/>
        <v>0.11047242232811458</v>
      </c>
      <c r="N49" s="206">
        <f t="shared" si="29"/>
        <v>9.1706349334898268E-2</v>
      </c>
      <c r="O49" s="206">
        <f t="shared" si="30"/>
        <v>9.8059437690027187E-2</v>
      </c>
      <c r="P49" s="206">
        <f t="shared" si="31"/>
        <v>8.1238351203778689E-2</v>
      </c>
      <c r="Q49" s="206">
        <f t="shared" si="32"/>
        <v>0.13656610930170571</v>
      </c>
      <c r="R49" s="207">
        <f t="shared" si="33"/>
        <v>0.13541783335925192</v>
      </c>
      <c r="S49" s="208">
        <f t="shared" si="34"/>
        <v>0.11310003411928789</v>
      </c>
      <c r="T49" s="99">
        <f t="shared" si="12"/>
        <v>8.097073913043479</v>
      </c>
      <c r="U49" s="100">
        <f t="shared" si="13"/>
        <v>0.80808555466879495</v>
      </c>
      <c r="V49" s="100">
        <f t="shared" si="14"/>
        <v>1.0597144398340248</v>
      </c>
      <c r="W49" s="100">
        <f t="shared" si="15"/>
        <v>0.51636623164763462</v>
      </c>
      <c r="X49" s="100">
        <f t="shared" si="16"/>
        <v>0.54359112959112965</v>
      </c>
      <c r="Y49" s="180">
        <f t="shared" si="17"/>
        <v>0.83411964104644087</v>
      </c>
      <c r="Z49" s="186">
        <f t="shared" si="18"/>
        <v>0.83981054367431074</v>
      </c>
      <c r="AA49" s="101">
        <v>85</v>
      </c>
      <c r="AB49" s="102">
        <v>5</v>
      </c>
      <c r="AC49" s="103">
        <v>2</v>
      </c>
      <c r="AD49" s="102">
        <v>728.91930000000002</v>
      </c>
      <c r="AE49" s="103">
        <v>15.006699999999999</v>
      </c>
      <c r="AF49" s="102">
        <v>1.0047999999999999</v>
      </c>
      <c r="AG49" s="104">
        <v>92</v>
      </c>
      <c r="AH49" s="105">
        <v>744.93080000000009</v>
      </c>
      <c r="AI49" s="106">
        <v>3447</v>
      </c>
      <c r="AJ49" s="102">
        <v>276</v>
      </c>
      <c r="AK49" s="103">
        <v>36</v>
      </c>
      <c r="AL49" s="102">
        <v>2567.7975999999999</v>
      </c>
      <c r="AM49" s="103">
        <v>428.1413</v>
      </c>
      <c r="AN49" s="102">
        <v>41.654699999999998</v>
      </c>
      <c r="AO49" s="104">
        <v>3759</v>
      </c>
      <c r="AP49" s="107">
        <v>3037.5936000000002</v>
      </c>
      <c r="AQ49" s="101">
        <v>1048</v>
      </c>
      <c r="AR49" s="102">
        <v>961</v>
      </c>
      <c r="AS49" s="103">
        <v>401</v>
      </c>
      <c r="AT49" s="102">
        <v>684.45309999999995</v>
      </c>
      <c r="AU49" s="103">
        <v>1520.2153000000001</v>
      </c>
      <c r="AV49" s="102">
        <v>349.24339999999995</v>
      </c>
      <c r="AW49" s="104">
        <v>2410</v>
      </c>
      <c r="AX49" s="105">
        <v>2553.9117999999999</v>
      </c>
      <c r="AY49" s="106">
        <v>349</v>
      </c>
      <c r="AZ49" s="102">
        <v>1480</v>
      </c>
      <c r="BA49" s="103">
        <v>10</v>
      </c>
      <c r="BB49" s="102">
        <v>122.8079</v>
      </c>
      <c r="BC49" s="103">
        <v>816.7106</v>
      </c>
      <c r="BD49" s="102">
        <v>10.079000000000001</v>
      </c>
      <c r="BE49" s="104">
        <v>1839</v>
      </c>
      <c r="BF49" s="107">
        <v>949.59749999999997</v>
      </c>
      <c r="BG49" s="101">
        <v>1315</v>
      </c>
      <c r="BH49" s="102">
        <v>62</v>
      </c>
      <c r="BI49" s="103">
        <v>66</v>
      </c>
      <c r="BJ49" s="102">
        <v>700.6585</v>
      </c>
      <c r="BK49" s="103">
        <v>45.961100000000002</v>
      </c>
      <c r="BL49" s="102">
        <v>37.782399999999996</v>
      </c>
      <c r="BM49" s="104">
        <v>1443</v>
      </c>
      <c r="BN49" s="105">
        <v>784.40200000000004</v>
      </c>
      <c r="BO49" s="101">
        <v>4614</v>
      </c>
      <c r="BP49" s="102">
        <v>4909</v>
      </c>
      <c r="BQ49" s="103">
        <v>339</v>
      </c>
      <c r="BR49" s="102">
        <v>3639.4745000000003</v>
      </c>
      <c r="BS49" s="103">
        <v>4133.1201000000001</v>
      </c>
      <c r="BT49" s="102">
        <v>453.49329999999998</v>
      </c>
      <c r="BU49" s="104">
        <v>9862</v>
      </c>
      <c r="BV49" s="105">
        <v>8226.0879000000004</v>
      </c>
      <c r="BW49" s="108">
        <v>19405</v>
      </c>
      <c r="BX49" s="109">
        <f t="shared" si="24"/>
        <v>10858</v>
      </c>
      <c r="BY49" s="110">
        <f t="shared" si="25"/>
        <v>0.55954650863179589</v>
      </c>
      <c r="BZ49" s="108">
        <v>16296.5236</v>
      </c>
      <c r="CA49" s="109">
        <f t="shared" si="26"/>
        <v>8444.1108999999997</v>
      </c>
      <c r="CB49" s="110">
        <f t="shared" si="27"/>
        <v>0.51815412337389544</v>
      </c>
    </row>
    <row r="50" spans="1:80" s="45" customFormat="1" x14ac:dyDescent="0.25">
      <c r="A50" s="93" t="s">
        <v>135</v>
      </c>
      <c r="B50" s="94" t="s">
        <v>136</v>
      </c>
      <c r="C50" s="95" t="s">
        <v>82</v>
      </c>
      <c r="D50" s="94" t="s">
        <v>149</v>
      </c>
      <c r="E50" s="95" t="s">
        <v>150</v>
      </c>
      <c r="F50" s="94" t="s">
        <v>151</v>
      </c>
      <c r="G50" s="95" t="s">
        <v>152</v>
      </c>
      <c r="H50" s="173" t="s">
        <v>104</v>
      </c>
      <c r="I50" s="96" t="s">
        <v>88</v>
      </c>
      <c r="J50" s="97">
        <v>1</v>
      </c>
      <c r="K50" s="97">
        <v>5</v>
      </c>
      <c r="L50" s="98">
        <f t="shared" si="0"/>
        <v>5</v>
      </c>
      <c r="M50" s="205">
        <f t="shared" si="28"/>
        <v>8.2201223196066542E-2</v>
      </c>
      <c r="N50" s="206">
        <f t="shared" si="29"/>
        <v>6.3733665047595547E-2</v>
      </c>
      <c r="O50" s="206">
        <f t="shared" si="30"/>
        <v>0.17002443081297811</v>
      </c>
      <c r="P50" s="206">
        <f t="shared" si="31"/>
        <v>0.13013890280388285</v>
      </c>
      <c r="Q50" s="206">
        <f t="shared" si="32"/>
        <v>0.11579859022489301</v>
      </c>
      <c r="R50" s="207">
        <f t="shared" si="33"/>
        <v>9.3114928003975181E-2</v>
      </c>
      <c r="S50" s="208">
        <f t="shared" si="34"/>
        <v>0.10365938983657849</v>
      </c>
      <c r="T50" s="99">
        <f t="shared" si="12"/>
        <v>8.151385294117647</v>
      </c>
      <c r="U50" s="100">
        <f t="shared" si="13"/>
        <v>0.92997933920704845</v>
      </c>
      <c r="V50" s="100">
        <f t="shared" si="14"/>
        <v>1.0685825530888031</v>
      </c>
      <c r="W50" s="100">
        <f t="shared" si="15"/>
        <v>0.57555713204691639</v>
      </c>
      <c r="X50" s="100">
        <f t="shared" si="16"/>
        <v>0.65335805500982314</v>
      </c>
      <c r="Y50" s="180">
        <f t="shared" si="17"/>
        <v>1.0390074944893459</v>
      </c>
      <c r="Z50" s="186">
        <f t="shared" si="18"/>
        <v>0.95824893821774559</v>
      </c>
      <c r="AA50" s="101">
        <v>60</v>
      </c>
      <c r="AB50" s="102">
        <v>8</v>
      </c>
      <c r="AC50" s="103"/>
      <c r="AD50" s="102">
        <v>532.88260000000002</v>
      </c>
      <c r="AE50" s="103">
        <v>21.4116</v>
      </c>
      <c r="AF50" s="102"/>
      <c r="AG50" s="104">
        <v>68</v>
      </c>
      <c r="AH50" s="105">
        <v>554.29420000000005</v>
      </c>
      <c r="AI50" s="106">
        <v>2126</v>
      </c>
      <c r="AJ50" s="102">
        <v>97</v>
      </c>
      <c r="AK50" s="103">
        <v>47</v>
      </c>
      <c r="AL50" s="102">
        <v>1898.8698999999999</v>
      </c>
      <c r="AM50" s="103">
        <v>192.91289999999998</v>
      </c>
      <c r="AN50" s="102">
        <v>19.270299999999999</v>
      </c>
      <c r="AO50" s="104">
        <v>2270</v>
      </c>
      <c r="AP50" s="107">
        <v>2111.0531000000001</v>
      </c>
      <c r="AQ50" s="101">
        <v>1623</v>
      </c>
      <c r="AR50" s="102">
        <v>1904</v>
      </c>
      <c r="AS50" s="103">
        <v>617</v>
      </c>
      <c r="AT50" s="102">
        <v>1067.2340999999999</v>
      </c>
      <c r="AU50" s="103">
        <v>2716.44</v>
      </c>
      <c r="AV50" s="102">
        <v>644.53200000000004</v>
      </c>
      <c r="AW50" s="104">
        <v>4144</v>
      </c>
      <c r="AX50" s="105">
        <v>4428.2061000000003</v>
      </c>
      <c r="AY50" s="106">
        <v>248</v>
      </c>
      <c r="AZ50" s="102">
        <v>2340</v>
      </c>
      <c r="BA50" s="103">
        <v>55</v>
      </c>
      <c r="BB50" s="102">
        <v>83.610500000000002</v>
      </c>
      <c r="BC50" s="103">
        <v>1371.1187</v>
      </c>
      <c r="BD50" s="102">
        <v>66.468299999999999</v>
      </c>
      <c r="BE50" s="104">
        <v>2643</v>
      </c>
      <c r="BF50" s="107">
        <v>1521.1975</v>
      </c>
      <c r="BG50" s="101">
        <v>700</v>
      </c>
      <c r="BH50" s="102">
        <v>173</v>
      </c>
      <c r="BI50" s="103">
        <v>145</v>
      </c>
      <c r="BJ50" s="102">
        <v>516.70129999999995</v>
      </c>
      <c r="BK50" s="103">
        <v>86.986000000000004</v>
      </c>
      <c r="BL50" s="102">
        <v>61.431199999999997</v>
      </c>
      <c r="BM50" s="104">
        <v>1018</v>
      </c>
      <c r="BN50" s="105">
        <v>665.11849999999993</v>
      </c>
      <c r="BO50" s="101">
        <v>1635</v>
      </c>
      <c r="BP50" s="102">
        <v>3537</v>
      </c>
      <c r="BQ50" s="103">
        <v>272</v>
      </c>
      <c r="BR50" s="102">
        <v>1151.9227999999998</v>
      </c>
      <c r="BS50" s="103">
        <v>4007.1181000000001</v>
      </c>
      <c r="BT50" s="102">
        <v>497.3159</v>
      </c>
      <c r="BU50" s="104">
        <v>5444</v>
      </c>
      <c r="BV50" s="105">
        <v>5656.3567999999996</v>
      </c>
      <c r="BW50" s="108">
        <v>15587</v>
      </c>
      <c r="BX50" s="109">
        <f t="shared" si="24"/>
        <v>6392</v>
      </c>
      <c r="BY50" s="110">
        <f t="shared" si="25"/>
        <v>0.41008532751652016</v>
      </c>
      <c r="BZ50" s="108">
        <v>14936.226200000001</v>
      </c>
      <c r="CA50" s="109">
        <f t="shared" si="26"/>
        <v>5251.2212</v>
      </c>
      <c r="CB50" s="110">
        <f t="shared" si="27"/>
        <v>0.35157616988955348</v>
      </c>
    </row>
    <row r="51" spans="1:80" s="45" customFormat="1" x14ac:dyDescent="0.25">
      <c r="A51" s="93" t="s">
        <v>135</v>
      </c>
      <c r="B51" s="94" t="s">
        <v>136</v>
      </c>
      <c r="C51" s="95" t="s">
        <v>82</v>
      </c>
      <c r="D51" s="94" t="s">
        <v>153</v>
      </c>
      <c r="E51" s="95" t="s">
        <v>154</v>
      </c>
      <c r="F51" s="94" t="s">
        <v>155</v>
      </c>
      <c r="G51" s="95" t="s">
        <v>156</v>
      </c>
      <c r="H51" s="95" t="s">
        <v>27</v>
      </c>
      <c r="I51" s="96" t="s">
        <v>88</v>
      </c>
      <c r="J51" s="97">
        <v>2</v>
      </c>
      <c r="K51" s="97">
        <v>10</v>
      </c>
      <c r="L51" s="98">
        <f t="shared" si="0"/>
        <v>5</v>
      </c>
      <c r="M51" s="205">
        <f t="shared" si="28"/>
        <v>8.0435917514428482E-2</v>
      </c>
      <c r="N51" s="206">
        <f t="shared" si="29"/>
        <v>8.3142490124330559E-2</v>
      </c>
      <c r="O51" s="206">
        <f t="shared" si="30"/>
        <v>0.10842066584864969</v>
      </c>
      <c r="P51" s="206">
        <f t="shared" si="31"/>
        <v>0.1119839656152127</v>
      </c>
      <c r="Q51" s="206">
        <f t="shared" si="32"/>
        <v>0.13645149782729168</v>
      </c>
      <c r="R51" s="207">
        <f t="shared" si="33"/>
        <v>7.760855168735889E-2</v>
      </c>
      <c r="S51" s="208">
        <f t="shared" si="34"/>
        <v>8.9716638530663653E-2</v>
      </c>
      <c r="T51" s="99">
        <f t="shared" si="12"/>
        <v>4.2707913385826766</v>
      </c>
      <c r="U51" s="100">
        <f t="shared" si="13"/>
        <v>1.0047181685516235</v>
      </c>
      <c r="V51" s="100">
        <f t="shared" si="14"/>
        <v>1.1780413433458492</v>
      </c>
      <c r="W51" s="100">
        <f t="shared" si="15"/>
        <v>0.56961875543951268</v>
      </c>
      <c r="X51" s="100">
        <f t="shared" si="16"/>
        <v>0.55663615056818183</v>
      </c>
      <c r="Y51" s="180">
        <f t="shared" si="17"/>
        <v>0.87303831481481498</v>
      </c>
      <c r="Z51" s="186">
        <f t="shared" si="18"/>
        <v>0.89953535592512701</v>
      </c>
      <c r="AA51" s="101">
        <v>108</v>
      </c>
      <c r="AB51" s="102">
        <v>10</v>
      </c>
      <c r="AC51" s="103">
        <v>9</v>
      </c>
      <c r="AD51" s="102">
        <v>504.58879999999999</v>
      </c>
      <c r="AE51" s="103">
        <v>30.281600000000001</v>
      </c>
      <c r="AF51" s="102">
        <v>7.5200999999999993</v>
      </c>
      <c r="AG51" s="104">
        <v>127</v>
      </c>
      <c r="AH51" s="105">
        <v>542.39049999999997</v>
      </c>
      <c r="AI51" s="106">
        <v>2540</v>
      </c>
      <c r="AJ51" s="102">
        <v>185</v>
      </c>
      <c r="AK51" s="103">
        <v>16</v>
      </c>
      <c r="AL51" s="102">
        <v>2459.4229999999998</v>
      </c>
      <c r="AM51" s="103">
        <v>285.46949999999998</v>
      </c>
      <c r="AN51" s="102">
        <v>9.0400000000000009</v>
      </c>
      <c r="AO51" s="104">
        <v>2741</v>
      </c>
      <c r="AP51" s="107">
        <v>2753.9324999999999</v>
      </c>
      <c r="AQ51" s="101">
        <v>1024</v>
      </c>
      <c r="AR51" s="102">
        <v>1004</v>
      </c>
      <c r="AS51" s="103">
        <v>369</v>
      </c>
      <c r="AT51" s="102">
        <v>766.86070000000007</v>
      </c>
      <c r="AU51" s="103">
        <v>1689.7618000000002</v>
      </c>
      <c r="AV51" s="102">
        <v>367.14260000000002</v>
      </c>
      <c r="AW51" s="104">
        <v>2397</v>
      </c>
      <c r="AX51" s="105">
        <v>2823.7651000000005</v>
      </c>
      <c r="AY51" s="106">
        <v>288</v>
      </c>
      <c r="AZ51" s="102">
        <v>1930</v>
      </c>
      <c r="BA51" s="103">
        <v>80</v>
      </c>
      <c r="BB51" s="102">
        <v>98.807199999999995</v>
      </c>
      <c r="BC51" s="103">
        <v>1154.4487000000001</v>
      </c>
      <c r="BD51" s="102">
        <v>55.727999999999994</v>
      </c>
      <c r="BE51" s="104">
        <v>2298</v>
      </c>
      <c r="BF51" s="107">
        <v>1308.9839000000002</v>
      </c>
      <c r="BG51" s="101">
        <v>1119</v>
      </c>
      <c r="BH51" s="102">
        <v>246</v>
      </c>
      <c r="BI51" s="103">
        <v>43</v>
      </c>
      <c r="BJ51" s="102">
        <v>576.79899999999998</v>
      </c>
      <c r="BK51" s="103">
        <v>185.8476</v>
      </c>
      <c r="BL51" s="102">
        <v>21.097100000000001</v>
      </c>
      <c r="BM51" s="104">
        <v>1408</v>
      </c>
      <c r="BN51" s="105">
        <v>783.74369999999999</v>
      </c>
      <c r="BO51" s="101">
        <v>2183</v>
      </c>
      <c r="BP51" s="102">
        <v>3020</v>
      </c>
      <c r="BQ51" s="103">
        <v>197</v>
      </c>
      <c r="BR51" s="102">
        <v>1833.3865000000003</v>
      </c>
      <c r="BS51" s="103">
        <v>2634.6169</v>
      </c>
      <c r="BT51" s="102">
        <v>246.40350000000001</v>
      </c>
      <c r="BU51" s="104">
        <v>5400</v>
      </c>
      <c r="BV51" s="105">
        <v>4714.4069000000009</v>
      </c>
      <c r="BW51" s="108">
        <v>14371</v>
      </c>
      <c r="BX51" s="109">
        <f t="shared" si="24"/>
        <v>7262</v>
      </c>
      <c r="BY51" s="110">
        <f t="shared" si="25"/>
        <v>0.50532322037436506</v>
      </c>
      <c r="BZ51" s="108">
        <v>12927.222600000001</v>
      </c>
      <c r="CA51" s="109">
        <f t="shared" si="26"/>
        <v>6239.8652000000002</v>
      </c>
      <c r="CB51" s="110">
        <f t="shared" si="27"/>
        <v>0.48269186607802356</v>
      </c>
    </row>
    <row r="52" spans="1:80" s="45" customFormat="1" x14ac:dyDescent="0.25">
      <c r="A52" s="93" t="s">
        <v>135</v>
      </c>
      <c r="B52" s="94" t="s">
        <v>136</v>
      </c>
      <c r="C52" s="95" t="s">
        <v>82</v>
      </c>
      <c r="D52" s="94" t="s">
        <v>157</v>
      </c>
      <c r="E52" s="95" t="s">
        <v>158</v>
      </c>
      <c r="F52" s="94" t="s">
        <v>159</v>
      </c>
      <c r="G52" s="95" t="s">
        <v>160</v>
      </c>
      <c r="H52" s="95" t="s">
        <v>27</v>
      </c>
      <c r="I52" s="96" t="s">
        <v>88</v>
      </c>
      <c r="J52" s="97">
        <v>0</v>
      </c>
      <c r="K52" s="97">
        <v>5</v>
      </c>
      <c r="L52" s="98">
        <f t="shared" si="0"/>
        <v>5</v>
      </c>
      <c r="M52" s="205">
        <f t="shared" si="28"/>
        <v>4.6086213183146887E-2</v>
      </c>
      <c r="N52" s="206">
        <f t="shared" si="29"/>
        <v>8.1266361323771616E-2</v>
      </c>
      <c r="O52" s="206">
        <f t="shared" si="30"/>
        <v>6.8032236160714035E-2</v>
      </c>
      <c r="P52" s="206">
        <f t="shared" si="31"/>
        <v>6.706989545932969E-2</v>
      </c>
      <c r="Q52" s="206">
        <f t="shared" si="32"/>
        <v>9.9811708477018438E-2</v>
      </c>
      <c r="R52" s="207">
        <f t="shared" si="33"/>
        <v>6.5541950774187882E-2</v>
      </c>
      <c r="S52" s="208">
        <f t="shared" si="34"/>
        <v>7.0186309461856E-2</v>
      </c>
      <c r="T52" s="99">
        <f t="shared" si="12"/>
        <v>4.9327888888888891</v>
      </c>
      <c r="U52" s="100">
        <f t="shared" si="13"/>
        <v>0.96307313059033994</v>
      </c>
      <c r="V52" s="100">
        <f t="shared" si="14"/>
        <v>0.86728707782672543</v>
      </c>
      <c r="W52" s="100">
        <f t="shared" si="15"/>
        <v>0.63583292781832923</v>
      </c>
      <c r="X52" s="100">
        <f t="shared" si="16"/>
        <v>0.51324422560429728</v>
      </c>
      <c r="Y52" s="180">
        <f t="shared" si="17"/>
        <v>0.9579907362848894</v>
      </c>
      <c r="Z52" s="186">
        <f t="shared" si="18"/>
        <v>0.88657034277198199</v>
      </c>
      <c r="AA52" s="101">
        <v>55</v>
      </c>
      <c r="AB52" s="102">
        <v>6</v>
      </c>
      <c r="AC52" s="103">
        <v>2</v>
      </c>
      <c r="AD52" s="102">
        <v>281.00200000000001</v>
      </c>
      <c r="AE52" s="103">
        <v>28.702400000000001</v>
      </c>
      <c r="AF52" s="102">
        <v>1.0612999999999999</v>
      </c>
      <c r="AG52" s="104">
        <v>63</v>
      </c>
      <c r="AH52" s="105">
        <v>310.76570000000004</v>
      </c>
      <c r="AI52" s="106">
        <v>2606</v>
      </c>
      <c r="AJ52" s="102">
        <v>159</v>
      </c>
      <c r="AK52" s="103">
        <v>30</v>
      </c>
      <c r="AL52" s="102">
        <v>2445.7948000000001</v>
      </c>
      <c r="AM52" s="103">
        <v>234.73230000000001</v>
      </c>
      <c r="AN52" s="102">
        <v>11.2623</v>
      </c>
      <c r="AO52" s="104">
        <v>2795</v>
      </c>
      <c r="AP52" s="107">
        <v>2691.7894000000001</v>
      </c>
      <c r="AQ52" s="101">
        <v>774</v>
      </c>
      <c r="AR52" s="102">
        <v>836</v>
      </c>
      <c r="AS52" s="103">
        <v>433</v>
      </c>
      <c r="AT52" s="102">
        <v>451.0926</v>
      </c>
      <c r="AU52" s="103">
        <v>961.86760000000004</v>
      </c>
      <c r="AV52" s="102">
        <v>358.90730000000008</v>
      </c>
      <c r="AW52" s="104">
        <v>2043</v>
      </c>
      <c r="AX52" s="105">
        <v>1771.8675000000001</v>
      </c>
      <c r="AY52" s="106">
        <v>187</v>
      </c>
      <c r="AZ52" s="102">
        <v>1023</v>
      </c>
      <c r="BA52" s="103">
        <v>23</v>
      </c>
      <c r="BB52" s="102">
        <v>73.1297</v>
      </c>
      <c r="BC52" s="103">
        <v>689.25750000000005</v>
      </c>
      <c r="BD52" s="102">
        <v>21.594799999999999</v>
      </c>
      <c r="BE52" s="104">
        <v>1233</v>
      </c>
      <c r="BF52" s="107">
        <v>783.98199999999997</v>
      </c>
      <c r="BG52" s="101">
        <v>737</v>
      </c>
      <c r="BH52" s="102">
        <v>350</v>
      </c>
      <c r="BI52" s="103">
        <v>30</v>
      </c>
      <c r="BJ52" s="102">
        <v>329.75289999999995</v>
      </c>
      <c r="BK52" s="103">
        <v>233.27420000000001</v>
      </c>
      <c r="BL52" s="102">
        <v>10.2667</v>
      </c>
      <c r="BM52" s="104">
        <v>1117</v>
      </c>
      <c r="BN52" s="105">
        <v>573.29380000000003</v>
      </c>
      <c r="BO52" s="101">
        <v>1803</v>
      </c>
      <c r="BP52" s="102">
        <v>2343</v>
      </c>
      <c r="BQ52" s="103">
        <v>10</v>
      </c>
      <c r="BR52" s="102">
        <v>1522.4916000000001</v>
      </c>
      <c r="BS52" s="103">
        <v>2450.7923000000001</v>
      </c>
      <c r="BT52" s="102">
        <v>8.1256000000000004</v>
      </c>
      <c r="BU52" s="104">
        <v>4156</v>
      </c>
      <c r="BV52" s="105">
        <v>3981.4095000000002</v>
      </c>
      <c r="BW52" s="108">
        <v>11407</v>
      </c>
      <c r="BX52" s="109">
        <f t="shared" si="24"/>
        <v>6162</v>
      </c>
      <c r="BY52" s="110">
        <f t="shared" si="25"/>
        <v>0.54019461734022967</v>
      </c>
      <c r="BZ52" s="108">
        <v>10113.107899999999</v>
      </c>
      <c r="CA52" s="109">
        <f t="shared" si="26"/>
        <v>5103.2636000000002</v>
      </c>
      <c r="CB52" s="110">
        <f t="shared" si="27"/>
        <v>0.50461872358743454</v>
      </c>
    </row>
    <row r="53" spans="1:80" s="45" customFormat="1" x14ac:dyDescent="0.25">
      <c r="A53" s="93" t="s">
        <v>135</v>
      </c>
      <c r="B53" s="94" t="s">
        <v>136</v>
      </c>
      <c r="C53" s="95" t="s">
        <v>82</v>
      </c>
      <c r="D53" s="94" t="s">
        <v>161</v>
      </c>
      <c r="E53" s="95" t="s">
        <v>162</v>
      </c>
      <c r="F53" s="94" t="s">
        <v>163</v>
      </c>
      <c r="G53" s="95" t="s">
        <v>164</v>
      </c>
      <c r="H53" s="95" t="s">
        <v>87</v>
      </c>
      <c r="I53" s="96" t="s">
        <v>88</v>
      </c>
      <c r="J53" s="97">
        <v>0</v>
      </c>
      <c r="K53" s="97">
        <v>5</v>
      </c>
      <c r="L53" s="98">
        <f t="shared" si="0"/>
        <v>5</v>
      </c>
      <c r="M53" s="205">
        <f t="shared" si="28"/>
        <v>5.6358566940813502E-2</v>
      </c>
      <c r="N53" s="206">
        <f t="shared" si="29"/>
        <v>7.917093203781074E-2</v>
      </c>
      <c r="O53" s="206">
        <f t="shared" si="30"/>
        <v>7.0102486747667447E-2</v>
      </c>
      <c r="P53" s="206">
        <f t="shared" si="31"/>
        <v>6.6090883488815158E-2</v>
      </c>
      <c r="Q53" s="206">
        <f t="shared" si="32"/>
        <v>3.4567590214969204E-2</v>
      </c>
      <c r="R53" s="207">
        <f t="shared" si="33"/>
        <v>1.7038410410221781E-2</v>
      </c>
      <c r="S53" s="208">
        <f t="shared" si="34"/>
        <v>4.7430968803773066E-2</v>
      </c>
      <c r="T53" s="99">
        <f t="shared" si="12"/>
        <v>6.7863142857142851</v>
      </c>
      <c r="U53" s="100">
        <f t="shared" si="13"/>
        <v>1.0472773162939295</v>
      </c>
      <c r="V53" s="100">
        <f t="shared" si="14"/>
        <v>0.9425845121321631</v>
      </c>
      <c r="W53" s="100">
        <f t="shared" si="15"/>
        <v>0.47599402341343194</v>
      </c>
      <c r="X53" s="100">
        <f t="shared" si="16"/>
        <v>0.51570831168831166</v>
      </c>
      <c r="Y53" s="180">
        <f t="shared" si="17"/>
        <v>0.8838725875320238</v>
      </c>
      <c r="Z53" s="186">
        <f t="shared" si="18"/>
        <v>0.89034692548202188</v>
      </c>
      <c r="AA53" s="101">
        <v>47</v>
      </c>
      <c r="AB53" s="102">
        <v>7</v>
      </c>
      <c r="AC53" s="103">
        <v>2</v>
      </c>
      <c r="AD53" s="102">
        <v>359.3578</v>
      </c>
      <c r="AE53" s="103">
        <v>19.853000000000002</v>
      </c>
      <c r="AF53" s="102">
        <v>0.82279999999999998</v>
      </c>
      <c r="AG53" s="104">
        <v>56</v>
      </c>
      <c r="AH53" s="105">
        <v>380.03359999999998</v>
      </c>
      <c r="AI53" s="106">
        <v>2349</v>
      </c>
      <c r="AJ53" s="102">
        <v>32</v>
      </c>
      <c r="AK53" s="103">
        <v>123</v>
      </c>
      <c r="AL53" s="102">
        <v>2514.4782999999998</v>
      </c>
      <c r="AM53" s="103">
        <v>49.345299999999995</v>
      </c>
      <c r="AN53" s="102">
        <v>58.558800000000005</v>
      </c>
      <c r="AO53" s="104">
        <v>2504</v>
      </c>
      <c r="AP53" s="107">
        <v>2622.3823999999995</v>
      </c>
      <c r="AQ53" s="101">
        <v>992</v>
      </c>
      <c r="AR53" s="102">
        <v>726</v>
      </c>
      <c r="AS53" s="103">
        <v>219</v>
      </c>
      <c r="AT53" s="102">
        <v>724.48050000000001</v>
      </c>
      <c r="AU53" s="103">
        <v>940.66099999999994</v>
      </c>
      <c r="AV53" s="102">
        <v>160.6447</v>
      </c>
      <c r="AW53" s="104">
        <v>1937</v>
      </c>
      <c r="AX53" s="105">
        <v>1825.7862</v>
      </c>
      <c r="AY53" s="106">
        <v>295</v>
      </c>
      <c r="AZ53" s="102">
        <v>1300</v>
      </c>
      <c r="BA53" s="103">
        <v>28</v>
      </c>
      <c r="BB53" s="102">
        <v>96.898600000000002</v>
      </c>
      <c r="BC53" s="103">
        <v>656.97630000000004</v>
      </c>
      <c r="BD53" s="102">
        <v>18.663400000000003</v>
      </c>
      <c r="BE53" s="104">
        <v>1623</v>
      </c>
      <c r="BF53" s="107">
        <v>772.53830000000005</v>
      </c>
      <c r="BG53" s="101">
        <v>366</v>
      </c>
      <c r="BH53" s="102">
        <v>15</v>
      </c>
      <c r="BI53" s="103">
        <v>4</v>
      </c>
      <c r="BJ53" s="102">
        <v>184.6651</v>
      </c>
      <c r="BK53" s="103">
        <v>11.5794</v>
      </c>
      <c r="BL53" s="102">
        <v>2.3031999999999999</v>
      </c>
      <c r="BM53" s="104">
        <v>385</v>
      </c>
      <c r="BN53" s="105">
        <v>198.54769999999999</v>
      </c>
      <c r="BO53" s="101">
        <v>113</v>
      </c>
      <c r="BP53" s="102">
        <v>1058</v>
      </c>
      <c r="BQ53" s="103"/>
      <c r="BR53" s="102">
        <v>60.186500000000002</v>
      </c>
      <c r="BS53" s="103">
        <v>974.82830000000001</v>
      </c>
      <c r="BT53" s="102"/>
      <c r="BU53" s="104">
        <v>1171</v>
      </c>
      <c r="BV53" s="105">
        <v>1035.0147999999999</v>
      </c>
      <c r="BW53" s="108">
        <v>7676</v>
      </c>
      <c r="BX53" s="109">
        <f t="shared" si="24"/>
        <v>4162</v>
      </c>
      <c r="BY53" s="110">
        <f t="shared" si="25"/>
        <v>0.54220948410630532</v>
      </c>
      <c r="BZ53" s="108">
        <v>6834.3029999999999</v>
      </c>
      <c r="CA53" s="109">
        <f t="shared" si="26"/>
        <v>3940.0667999999996</v>
      </c>
      <c r="CB53" s="110">
        <f t="shared" si="27"/>
        <v>0.57651333281535799</v>
      </c>
    </row>
    <row r="54" spans="1:80" s="45" customFormat="1" x14ac:dyDescent="0.25">
      <c r="A54" s="93" t="s">
        <v>135</v>
      </c>
      <c r="B54" s="94" t="s">
        <v>136</v>
      </c>
      <c r="C54" s="95" t="s">
        <v>82</v>
      </c>
      <c r="D54" s="94" t="s">
        <v>165</v>
      </c>
      <c r="E54" s="95" t="s">
        <v>166</v>
      </c>
      <c r="F54" s="94" t="s">
        <v>167</v>
      </c>
      <c r="G54" s="95" t="s">
        <v>168</v>
      </c>
      <c r="H54" s="95" t="s">
        <v>87</v>
      </c>
      <c r="I54" s="96" t="s">
        <v>88</v>
      </c>
      <c r="J54" s="97">
        <v>0</v>
      </c>
      <c r="K54" s="97">
        <v>2</v>
      </c>
      <c r="L54" s="98">
        <f t="shared" si="0"/>
        <v>5</v>
      </c>
      <c r="M54" s="205">
        <f t="shared" si="28"/>
        <v>2.9426966652217907E-2</v>
      </c>
      <c r="N54" s="206">
        <f t="shared" si="29"/>
        <v>2.1865039421782397E-2</v>
      </c>
      <c r="O54" s="206">
        <f t="shared" si="30"/>
        <v>4.8098452218848585E-2</v>
      </c>
      <c r="P54" s="206">
        <f t="shared" si="31"/>
        <v>3.8800055405796424E-2</v>
      </c>
      <c r="Q54" s="206">
        <f t="shared" si="32"/>
        <v>7.2450277719115011E-2</v>
      </c>
      <c r="R54" s="207">
        <f t="shared" si="33"/>
        <v>1.4641645728611678E-3</v>
      </c>
      <c r="S54" s="208">
        <f t="shared" si="34"/>
        <v>2.1750249839740707E-2</v>
      </c>
      <c r="T54" s="99">
        <f t="shared" si="12"/>
        <v>3.6746314814814816</v>
      </c>
      <c r="U54" s="100">
        <f t="shared" si="13"/>
        <v>0.78465514626218846</v>
      </c>
      <c r="V54" s="100">
        <f t="shared" si="14"/>
        <v>0.80096003836317131</v>
      </c>
      <c r="W54" s="100">
        <f t="shared" si="15"/>
        <v>0.51479568671963682</v>
      </c>
      <c r="X54" s="100">
        <f t="shared" si="16"/>
        <v>0.48163946759259263</v>
      </c>
      <c r="Y54" s="180">
        <f t="shared" si="17"/>
        <v>0.28057444794952685</v>
      </c>
      <c r="Z54" s="186">
        <f t="shared" si="18"/>
        <v>0.68085637627634144</v>
      </c>
      <c r="AA54" s="101">
        <v>52</v>
      </c>
      <c r="AB54" s="102">
        <v>1</v>
      </c>
      <c r="AC54" s="103">
        <v>1</v>
      </c>
      <c r="AD54" s="102">
        <v>195.80760000000001</v>
      </c>
      <c r="AE54" s="103">
        <v>1.8072999999999999</v>
      </c>
      <c r="AF54" s="102">
        <v>0.81520000000000004</v>
      </c>
      <c r="AG54" s="104">
        <v>54</v>
      </c>
      <c r="AH54" s="105">
        <v>198.43010000000001</v>
      </c>
      <c r="AI54" s="106">
        <v>898</v>
      </c>
      <c r="AJ54" s="102">
        <v>8</v>
      </c>
      <c r="AK54" s="103">
        <v>17</v>
      </c>
      <c r="AL54" s="102">
        <v>701.69709999999998</v>
      </c>
      <c r="AM54" s="103">
        <v>15.115500000000001</v>
      </c>
      <c r="AN54" s="102">
        <v>7.4240999999999993</v>
      </c>
      <c r="AO54" s="104">
        <v>923</v>
      </c>
      <c r="AP54" s="107">
        <v>724.23669999999993</v>
      </c>
      <c r="AQ54" s="101">
        <v>807</v>
      </c>
      <c r="AR54" s="102">
        <v>578</v>
      </c>
      <c r="AS54" s="103">
        <v>179</v>
      </c>
      <c r="AT54" s="102">
        <v>585.94359999999995</v>
      </c>
      <c r="AU54" s="103">
        <v>546.21309999999994</v>
      </c>
      <c r="AV54" s="102">
        <v>120.5448</v>
      </c>
      <c r="AW54" s="104">
        <v>1564</v>
      </c>
      <c r="AX54" s="105">
        <v>1252.7014999999999</v>
      </c>
      <c r="AY54" s="106">
        <v>120</v>
      </c>
      <c r="AZ54" s="102">
        <v>749</v>
      </c>
      <c r="BA54" s="103">
        <v>12</v>
      </c>
      <c r="BB54" s="102">
        <v>42.975099999999998</v>
      </c>
      <c r="BC54" s="103">
        <v>393.71850000000001</v>
      </c>
      <c r="BD54" s="102">
        <v>16.8414</v>
      </c>
      <c r="BE54" s="104">
        <v>881</v>
      </c>
      <c r="BF54" s="107">
        <v>453.53500000000003</v>
      </c>
      <c r="BG54" s="101">
        <v>796</v>
      </c>
      <c r="BH54" s="102">
        <v>45</v>
      </c>
      <c r="BI54" s="103">
        <v>23</v>
      </c>
      <c r="BJ54" s="102">
        <v>362.19909999999999</v>
      </c>
      <c r="BK54" s="103">
        <v>41.728400000000001</v>
      </c>
      <c r="BL54" s="102">
        <v>12.209</v>
      </c>
      <c r="BM54" s="104">
        <v>864</v>
      </c>
      <c r="BN54" s="105">
        <v>416.13650000000001</v>
      </c>
      <c r="BO54" s="101">
        <v>10</v>
      </c>
      <c r="BP54" s="102">
        <v>307</v>
      </c>
      <c r="BQ54" s="103"/>
      <c r="BR54" s="102">
        <v>1.7929999999999999</v>
      </c>
      <c r="BS54" s="103">
        <v>87.149100000000004</v>
      </c>
      <c r="BT54" s="102"/>
      <c r="BU54" s="104">
        <v>317</v>
      </c>
      <c r="BV54" s="105">
        <v>88.942100000000011</v>
      </c>
      <c r="BW54" s="108">
        <v>4603</v>
      </c>
      <c r="BX54" s="109">
        <f t="shared" si="24"/>
        <v>2683</v>
      </c>
      <c r="BY54" s="110">
        <f t="shared" si="25"/>
        <v>0.58288072995872253</v>
      </c>
      <c r="BZ54" s="108">
        <v>3133.9818999999998</v>
      </c>
      <c r="CA54" s="109">
        <f t="shared" si="26"/>
        <v>1890.4155000000001</v>
      </c>
      <c r="CB54" s="110">
        <f t="shared" si="27"/>
        <v>0.60319923991903091</v>
      </c>
    </row>
    <row r="55" spans="1:80" x14ac:dyDescent="0.25">
      <c r="A55" s="112" t="s">
        <v>135</v>
      </c>
      <c r="B55" s="113" t="s">
        <v>136</v>
      </c>
      <c r="C55" s="114" t="s">
        <v>82</v>
      </c>
      <c r="D55" s="113" t="s">
        <v>169</v>
      </c>
      <c r="E55" s="114" t="s">
        <v>170</v>
      </c>
      <c r="F55" s="113" t="s">
        <v>171</v>
      </c>
      <c r="G55" s="114" t="s">
        <v>172</v>
      </c>
      <c r="H55" s="114" t="s">
        <v>104</v>
      </c>
      <c r="I55" s="115" t="s">
        <v>88</v>
      </c>
      <c r="J55" s="116">
        <v>0</v>
      </c>
      <c r="K55" s="116">
        <v>5</v>
      </c>
      <c r="L55" s="117">
        <f t="shared" si="0"/>
        <v>4</v>
      </c>
      <c r="M55" s="209">
        <f t="shared" si="28"/>
        <v>8.6033548682623001E-2</v>
      </c>
      <c r="N55" s="210">
        <f t="shared" si="29"/>
        <v>4.5978069583136189E-2</v>
      </c>
      <c r="O55" s="210">
        <f t="shared" si="30"/>
        <v>4.9853508001525215E-2</v>
      </c>
      <c r="P55" s="210">
        <f t="shared" si="31"/>
        <v>9.2196874134043816E-2</v>
      </c>
      <c r="Q55" s="210">
        <f t="shared" si="32"/>
        <v>0</v>
      </c>
      <c r="R55" s="211">
        <f t="shared" si="33"/>
        <v>5.2933684315617971E-2</v>
      </c>
      <c r="S55" s="212">
        <f t="shared" si="34"/>
        <v>5.3402106179077112E-2</v>
      </c>
      <c r="T55" s="118">
        <f t="shared" si="12"/>
        <v>7.3434949367088604</v>
      </c>
      <c r="U55" s="119">
        <f t="shared" si="13"/>
        <v>0.88749050116550121</v>
      </c>
      <c r="V55" s="119">
        <f t="shared" si="14"/>
        <v>0.68481598101265828</v>
      </c>
      <c r="W55" s="119">
        <f t="shared" si="15"/>
        <v>0.54732960893854754</v>
      </c>
      <c r="X55" s="119" t="str">
        <f t="shared" si="16"/>
        <v>-</v>
      </c>
      <c r="Y55" s="181">
        <f t="shared" si="17"/>
        <v>0.76614441267572075</v>
      </c>
      <c r="Z55" s="187">
        <f t="shared" si="18"/>
        <v>0.78063112508876931</v>
      </c>
      <c r="AA55" s="120">
        <v>68</v>
      </c>
      <c r="AB55" s="121">
        <v>10</v>
      </c>
      <c r="AC55" s="122">
        <v>1</v>
      </c>
      <c r="AD55" s="121">
        <v>544.31079999999997</v>
      </c>
      <c r="AE55" s="122">
        <v>35.010100000000001</v>
      </c>
      <c r="AF55" s="121">
        <v>0.81520000000000004</v>
      </c>
      <c r="AG55" s="123">
        <v>79</v>
      </c>
      <c r="AH55" s="124">
        <v>580.13609999999994</v>
      </c>
      <c r="AI55" s="125">
        <v>1636</v>
      </c>
      <c r="AJ55" s="121">
        <v>40</v>
      </c>
      <c r="AK55" s="122">
        <v>40</v>
      </c>
      <c r="AL55" s="121">
        <v>1458.2992999999999</v>
      </c>
      <c r="AM55" s="122">
        <v>47.414699999999996</v>
      </c>
      <c r="AN55" s="121">
        <v>17.2197</v>
      </c>
      <c r="AO55" s="123">
        <v>1716</v>
      </c>
      <c r="AP55" s="126">
        <v>1522.9337</v>
      </c>
      <c r="AQ55" s="120">
        <v>1090</v>
      </c>
      <c r="AR55" s="121">
        <v>665</v>
      </c>
      <c r="AS55" s="122">
        <v>141</v>
      </c>
      <c r="AT55" s="121">
        <v>565.7029</v>
      </c>
      <c r="AU55" s="122">
        <v>639.34640000000002</v>
      </c>
      <c r="AV55" s="121">
        <v>93.361800000000002</v>
      </c>
      <c r="AW55" s="123">
        <v>1896</v>
      </c>
      <c r="AX55" s="124">
        <v>1298.4111</v>
      </c>
      <c r="AY55" s="125">
        <v>278</v>
      </c>
      <c r="AZ55" s="121">
        <v>1666</v>
      </c>
      <c r="BA55" s="122">
        <v>25</v>
      </c>
      <c r="BB55" s="121">
        <v>97.260099999999994</v>
      </c>
      <c r="BC55" s="122">
        <v>965.60230000000001</v>
      </c>
      <c r="BD55" s="121">
        <v>14.829599999999999</v>
      </c>
      <c r="BE55" s="123">
        <v>1969</v>
      </c>
      <c r="BF55" s="126">
        <v>1077.692</v>
      </c>
      <c r="BG55" s="120"/>
      <c r="BH55" s="121"/>
      <c r="BI55" s="122"/>
      <c r="BJ55" s="121"/>
      <c r="BK55" s="122"/>
      <c r="BL55" s="121"/>
      <c r="BM55" s="123"/>
      <c r="BN55" s="124"/>
      <c r="BO55" s="120">
        <v>2169</v>
      </c>
      <c r="BP55" s="121">
        <v>2024</v>
      </c>
      <c r="BQ55" s="122">
        <v>4</v>
      </c>
      <c r="BR55" s="121">
        <v>1719.0306</v>
      </c>
      <c r="BS55" s="122">
        <v>1493.8184999999999</v>
      </c>
      <c r="BT55" s="121">
        <v>2.6589999999999998</v>
      </c>
      <c r="BU55" s="123">
        <v>4197</v>
      </c>
      <c r="BV55" s="124">
        <v>3215.5081</v>
      </c>
      <c r="BW55" s="127">
        <v>9857</v>
      </c>
      <c r="BX55" s="128">
        <f t="shared" si="24"/>
        <v>5241</v>
      </c>
      <c r="BY55" s="129">
        <f t="shared" si="25"/>
        <v>0.53170335801968149</v>
      </c>
      <c r="BZ55" s="127">
        <v>7694.6809999999987</v>
      </c>
      <c r="CA55" s="128">
        <f t="shared" si="26"/>
        <v>4384.6036999999997</v>
      </c>
      <c r="CB55" s="129">
        <f t="shared" si="27"/>
        <v>0.56982267361051098</v>
      </c>
    </row>
    <row r="56" spans="1:80" x14ac:dyDescent="0.25">
      <c r="A56" s="112" t="s">
        <v>135</v>
      </c>
      <c r="B56" s="113" t="s">
        <v>136</v>
      </c>
      <c r="C56" s="114" t="s">
        <v>82</v>
      </c>
      <c r="D56" s="113" t="s">
        <v>173</v>
      </c>
      <c r="E56" s="114" t="s">
        <v>174</v>
      </c>
      <c r="F56" s="113" t="s">
        <v>175</v>
      </c>
      <c r="G56" s="114" t="s">
        <v>176</v>
      </c>
      <c r="H56" s="114" t="s">
        <v>87</v>
      </c>
      <c r="I56" s="115" t="s">
        <v>88</v>
      </c>
      <c r="J56" s="116">
        <v>0</v>
      </c>
      <c r="K56" s="116">
        <v>11</v>
      </c>
      <c r="L56" s="117">
        <f t="shared" ref="L56:L87" si="35">COUNT(AG56,AO56,AW56,BE56,BM56)</f>
        <v>4</v>
      </c>
      <c r="M56" s="209">
        <f t="shared" si="28"/>
        <v>4.2417817306752176E-2</v>
      </c>
      <c r="N56" s="210">
        <f t="shared" si="29"/>
        <v>7.5696945948421634E-2</v>
      </c>
      <c r="O56" s="210">
        <f t="shared" si="30"/>
        <v>5.7064370023549242E-2</v>
      </c>
      <c r="P56" s="210">
        <f t="shared" si="31"/>
        <v>8.9759802731958147E-2</v>
      </c>
      <c r="Q56" s="210">
        <f t="shared" si="32"/>
        <v>0</v>
      </c>
      <c r="R56" s="211">
        <f t="shared" si="33"/>
        <v>1.467300089407245E-2</v>
      </c>
      <c r="S56" s="212">
        <f t="shared" si="34"/>
        <v>4.316823458685199E-2</v>
      </c>
      <c r="T56" s="118">
        <f t="shared" si="12"/>
        <v>5.60841568627451</v>
      </c>
      <c r="U56" s="119">
        <f t="shared" si="13"/>
        <v>0.76071401699029129</v>
      </c>
      <c r="V56" s="119">
        <f t="shared" si="14"/>
        <v>0.90019055118110236</v>
      </c>
      <c r="W56" s="119">
        <f t="shared" si="15"/>
        <v>0.56530441810344823</v>
      </c>
      <c r="X56" s="119" t="str">
        <f t="shared" si="16"/>
        <v>-</v>
      </c>
      <c r="Y56" s="181">
        <f t="shared" si="17"/>
        <v>0.50385850763143014</v>
      </c>
      <c r="Z56" s="187">
        <f t="shared" si="18"/>
        <v>0.7213368781166648</v>
      </c>
      <c r="AA56" s="120">
        <v>47</v>
      </c>
      <c r="AB56" s="121">
        <v>3</v>
      </c>
      <c r="AC56" s="122">
        <v>1</v>
      </c>
      <c r="AD56" s="121">
        <v>271.20609999999999</v>
      </c>
      <c r="AE56" s="122">
        <v>14.484299999999999</v>
      </c>
      <c r="AF56" s="121">
        <v>0.33879999999999999</v>
      </c>
      <c r="AG56" s="123">
        <v>51</v>
      </c>
      <c r="AH56" s="124">
        <v>286.0292</v>
      </c>
      <c r="AI56" s="125">
        <v>3146</v>
      </c>
      <c r="AJ56" s="121">
        <v>31</v>
      </c>
      <c r="AK56" s="122">
        <v>119</v>
      </c>
      <c r="AL56" s="121">
        <v>2404.5590999999999</v>
      </c>
      <c r="AM56" s="122">
        <v>51.564299999999996</v>
      </c>
      <c r="AN56" s="121">
        <v>51.19</v>
      </c>
      <c r="AO56" s="123">
        <v>3296</v>
      </c>
      <c r="AP56" s="126">
        <v>2507.3134</v>
      </c>
      <c r="AQ56" s="120">
        <v>926</v>
      </c>
      <c r="AR56" s="121">
        <v>502</v>
      </c>
      <c r="AS56" s="122">
        <v>223</v>
      </c>
      <c r="AT56" s="121">
        <v>611.47839999999997</v>
      </c>
      <c r="AU56" s="122">
        <v>709.26130000000001</v>
      </c>
      <c r="AV56" s="121">
        <v>165.47489999999999</v>
      </c>
      <c r="AW56" s="123">
        <v>1651</v>
      </c>
      <c r="AX56" s="124">
        <v>1486.2146</v>
      </c>
      <c r="AY56" s="125">
        <v>289</v>
      </c>
      <c r="AZ56" s="121">
        <v>1542</v>
      </c>
      <c r="BA56" s="122">
        <v>25</v>
      </c>
      <c r="BB56" s="121">
        <v>89.243099999999998</v>
      </c>
      <c r="BC56" s="122">
        <v>943.40199999999993</v>
      </c>
      <c r="BD56" s="121">
        <v>16.559899999999999</v>
      </c>
      <c r="BE56" s="123">
        <v>1856</v>
      </c>
      <c r="BF56" s="126">
        <v>1049.2049999999999</v>
      </c>
      <c r="BG56" s="120"/>
      <c r="BH56" s="121"/>
      <c r="BI56" s="122"/>
      <c r="BJ56" s="121"/>
      <c r="BK56" s="122"/>
      <c r="BL56" s="121"/>
      <c r="BM56" s="123"/>
      <c r="BN56" s="124"/>
      <c r="BO56" s="120">
        <v>568</v>
      </c>
      <c r="BP56" s="121">
        <v>1201</v>
      </c>
      <c r="BQ56" s="122"/>
      <c r="BR56" s="121">
        <v>264.04629999999997</v>
      </c>
      <c r="BS56" s="122">
        <v>627.27940000000001</v>
      </c>
      <c r="BT56" s="121"/>
      <c r="BU56" s="123">
        <v>1769</v>
      </c>
      <c r="BV56" s="124">
        <v>891.32569999999998</v>
      </c>
      <c r="BW56" s="127">
        <v>8623</v>
      </c>
      <c r="BX56" s="128">
        <f t="shared" si="24"/>
        <v>4976</v>
      </c>
      <c r="BY56" s="129">
        <f t="shared" si="25"/>
        <v>0.57706134755885419</v>
      </c>
      <c r="BZ56" s="127">
        <v>6220.0879000000004</v>
      </c>
      <c r="CA56" s="128">
        <f t="shared" si="26"/>
        <v>3640.5329999999999</v>
      </c>
      <c r="CB56" s="129">
        <f t="shared" si="27"/>
        <v>0.58528642336388836</v>
      </c>
    </row>
    <row r="57" spans="1:80" x14ac:dyDescent="0.25">
      <c r="A57" s="112" t="s">
        <v>135</v>
      </c>
      <c r="B57" s="113" t="s">
        <v>136</v>
      </c>
      <c r="C57" s="114" t="s">
        <v>82</v>
      </c>
      <c r="D57" s="113" t="s">
        <v>177</v>
      </c>
      <c r="E57" s="114" t="s">
        <v>178</v>
      </c>
      <c r="F57" s="113" t="s">
        <v>179</v>
      </c>
      <c r="G57" s="114" t="s">
        <v>180</v>
      </c>
      <c r="H57" s="114" t="s">
        <v>104</v>
      </c>
      <c r="I57" s="115" t="s">
        <v>88</v>
      </c>
      <c r="J57" s="116">
        <v>0</v>
      </c>
      <c r="K57" s="116">
        <v>12</v>
      </c>
      <c r="L57" s="117">
        <f t="shared" si="35"/>
        <v>4</v>
      </c>
      <c r="M57" s="209">
        <f t="shared" si="28"/>
        <v>7.3677758431196894E-2</v>
      </c>
      <c r="N57" s="210">
        <f t="shared" si="29"/>
        <v>4.3081216411207011E-2</v>
      </c>
      <c r="O57" s="210">
        <f t="shared" si="30"/>
        <v>6.2877153355854781E-2</v>
      </c>
      <c r="P57" s="210">
        <f t="shared" si="31"/>
        <v>8.1122173896093358E-2</v>
      </c>
      <c r="Q57" s="210">
        <f t="shared" si="32"/>
        <v>0</v>
      </c>
      <c r="R57" s="211">
        <f t="shared" si="33"/>
        <v>8.0939161004682184E-3</v>
      </c>
      <c r="S57" s="212">
        <f t="shared" si="34"/>
        <v>3.4709813385685864E-2</v>
      </c>
      <c r="T57" s="118">
        <f t="shared" si="12"/>
        <v>1.7617705673758866</v>
      </c>
      <c r="U57" s="119">
        <f t="shared" si="13"/>
        <v>0.78448658603628363</v>
      </c>
      <c r="V57" s="119">
        <f t="shared" si="14"/>
        <v>0.72396366047745364</v>
      </c>
      <c r="W57" s="119">
        <f t="shared" si="15"/>
        <v>0.53816089670828604</v>
      </c>
      <c r="X57" s="119" t="str">
        <f t="shared" si="16"/>
        <v>-</v>
      </c>
      <c r="Y57" s="181">
        <f t="shared" si="17"/>
        <v>0.47968078048780488</v>
      </c>
      <c r="Z57" s="187">
        <f t="shared" si="18"/>
        <v>0.69948510489510485</v>
      </c>
      <c r="AA57" s="120">
        <v>263</v>
      </c>
      <c r="AB57" s="121">
        <v>12</v>
      </c>
      <c r="AC57" s="122">
        <v>7</v>
      </c>
      <c r="AD57" s="121">
        <v>459.6112</v>
      </c>
      <c r="AE57" s="122">
        <v>35.556600000000003</v>
      </c>
      <c r="AF57" s="121">
        <v>1.6515</v>
      </c>
      <c r="AG57" s="123">
        <v>282</v>
      </c>
      <c r="AH57" s="124">
        <v>496.8193</v>
      </c>
      <c r="AI57" s="125">
        <v>1748</v>
      </c>
      <c r="AJ57" s="121">
        <v>46</v>
      </c>
      <c r="AK57" s="122">
        <v>25</v>
      </c>
      <c r="AL57" s="121">
        <v>1358.8140000000001</v>
      </c>
      <c r="AM57" s="122">
        <v>54.947600000000001</v>
      </c>
      <c r="AN57" s="121">
        <v>13.2195</v>
      </c>
      <c r="AO57" s="123">
        <v>1819</v>
      </c>
      <c r="AP57" s="126">
        <v>1426.9811</v>
      </c>
      <c r="AQ57" s="120">
        <v>1372</v>
      </c>
      <c r="AR57" s="121">
        <v>671</v>
      </c>
      <c r="AS57" s="122">
        <v>219</v>
      </c>
      <c r="AT57" s="121">
        <v>754.12059999999997</v>
      </c>
      <c r="AU57" s="122">
        <v>695.14490000000001</v>
      </c>
      <c r="AV57" s="121">
        <v>188.34029999999998</v>
      </c>
      <c r="AW57" s="123">
        <v>2262</v>
      </c>
      <c r="AX57" s="124">
        <v>1637.6058</v>
      </c>
      <c r="AY57" s="125">
        <v>456</v>
      </c>
      <c r="AZ57" s="121">
        <v>1249</v>
      </c>
      <c r="BA57" s="122">
        <v>57</v>
      </c>
      <c r="BB57" s="121">
        <v>140.7525</v>
      </c>
      <c r="BC57" s="122">
        <v>775.58180000000004</v>
      </c>
      <c r="BD57" s="121">
        <v>31.905199999999997</v>
      </c>
      <c r="BE57" s="123">
        <v>1762</v>
      </c>
      <c r="BF57" s="126">
        <v>948.23950000000002</v>
      </c>
      <c r="BG57" s="120"/>
      <c r="BH57" s="121"/>
      <c r="BI57" s="122"/>
      <c r="BJ57" s="121"/>
      <c r="BK57" s="122"/>
      <c r="BL57" s="121"/>
      <c r="BM57" s="123"/>
      <c r="BN57" s="124"/>
      <c r="BO57" s="120">
        <v>240</v>
      </c>
      <c r="BP57" s="121">
        <v>785</v>
      </c>
      <c r="BQ57" s="122"/>
      <c r="BR57" s="121">
        <v>272.64150000000001</v>
      </c>
      <c r="BS57" s="122">
        <v>219.03129999999999</v>
      </c>
      <c r="BT57" s="121"/>
      <c r="BU57" s="123">
        <v>1025</v>
      </c>
      <c r="BV57" s="124">
        <v>491.6728</v>
      </c>
      <c r="BW57" s="127">
        <v>7150</v>
      </c>
      <c r="BX57" s="128">
        <f t="shared" si="24"/>
        <v>4079</v>
      </c>
      <c r="BY57" s="129">
        <f t="shared" si="25"/>
        <v>0.57048951048951047</v>
      </c>
      <c r="BZ57" s="127">
        <v>5001.3184999999994</v>
      </c>
      <c r="CA57" s="128">
        <f t="shared" si="26"/>
        <v>2985.9398000000001</v>
      </c>
      <c r="CB57" s="129">
        <f t="shared" si="27"/>
        <v>0.59703052305107152</v>
      </c>
    </row>
    <row r="58" spans="1:80" x14ac:dyDescent="0.25">
      <c r="A58" s="112" t="s">
        <v>135</v>
      </c>
      <c r="B58" s="113" t="s">
        <v>136</v>
      </c>
      <c r="C58" s="114" t="s">
        <v>82</v>
      </c>
      <c r="D58" s="113" t="s">
        <v>181</v>
      </c>
      <c r="E58" s="114" t="s">
        <v>182</v>
      </c>
      <c r="F58" s="113" t="s">
        <v>183</v>
      </c>
      <c r="G58" s="114" t="s">
        <v>184</v>
      </c>
      <c r="H58" s="114" t="s">
        <v>104</v>
      </c>
      <c r="I58" s="115"/>
      <c r="J58" s="116">
        <v>0</v>
      </c>
      <c r="K58" s="116"/>
      <c r="L58" s="117">
        <f t="shared" si="35"/>
        <v>1</v>
      </c>
      <c r="M58" s="209">
        <f t="shared" si="28"/>
        <v>0</v>
      </c>
      <c r="N58" s="210">
        <f t="shared" si="29"/>
        <v>4.7297057589121394E-2</v>
      </c>
      <c r="O58" s="210">
        <f t="shared" si="30"/>
        <v>0</v>
      </c>
      <c r="P58" s="210">
        <f t="shared" si="31"/>
        <v>0</v>
      </c>
      <c r="Q58" s="210">
        <f t="shared" si="32"/>
        <v>0</v>
      </c>
      <c r="R58" s="211">
        <f t="shared" si="33"/>
        <v>0.13084236289912748</v>
      </c>
      <c r="S58" s="212">
        <f t="shared" si="34"/>
        <v>6.6033758871563639E-2</v>
      </c>
      <c r="T58" s="118" t="str">
        <f t="shared" si="12"/>
        <v>-</v>
      </c>
      <c r="U58" s="119">
        <f t="shared" si="13"/>
        <v>0.73275144995322727</v>
      </c>
      <c r="V58" s="119" t="str">
        <f t="shared" si="14"/>
        <v>-</v>
      </c>
      <c r="W58" s="119" t="str">
        <f t="shared" si="15"/>
        <v>-</v>
      </c>
      <c r="X58" s="119" t="str">
        <f t="shared" si="16"/>
        <v>-</v>
      </c>
      <c r="Y58" s="181">
        <f t="shared" si="17"/>
        <v>1.6885800934777992</v>
      </c>
      <c r="Z58" s="187">
        <f t="shared" si="18"/>
        <v>1.3900320087655225</v>
      </c>
      <c r="AA58" s="120"/>
      <c r="AB58" s="121"/>
      <c r="AC58" s="122"/>
      <c r="AD58" s="121"/>
      <c r="AE58" s="122"/>
      <c r="AF58" s="121"/>
      <c r="AG58" s="123"/>
      <c r="AH58" s="124"/>
      <c r="AI58" s="125">
        <v>2041</v>
      </c>
      <c r="AJ58" s="121">
        <v>79</v>
      </c>
      <c r="AK58" s="122">
        <v>18</v>
      </c>
      <c r="AL58" s="121">
        <v>1461.8249000000001</v>
      </c>
      <c r="AM58" s="122">
        <v>96.596300000000014</v>
      </c>
      <c r="AN58" s="121">
        <v>8.2013999999999996</v>
      </c>
      <c r="AO58" s="123">
        <v>2138</v>
      </c>
      <c r="AP58" s="126">
        <v>1566.6225999999999</v>
      </c>
      <c r="AQ58" s="120"/>
      <c r="AR58" s="121"/>
      <c r="AS58" s="122"/>
      <c r="AT58" s="121"/>
      <c r="AU58" s="122"/>
      <c r="AV58" s="121"/>
      <c r="AW58" s="123"/>
      <c r="AX58" s="124"/>
      <c r="AY58" s="125"/>
      <c r="AZ58" s="121"/>
      <c r="BA58" s="122"/>
      <c r="BB58" s="121"/>
      <c r="BC58" s="122"/>
      <c r="BD58" s="121"/>
      <c r="BE58" s="123"/>
      <c r="BF58" s="126"/>
      <c r="BG58" s="120"/>
      <c r="BH58" s="121"/>
      <c r="BI58" s="122"/>
      <c r="BJ58" s="121"/>
      <c r="BK58" s="122"/>
      <c r="BL58" s="121"/>
      <c r="BM58" s="123"/>
      <c r="BN58" s="124"/>
      <c r="BO58" s="120">
        <v>3627</v>
      </c>
      <c r="BP58" s="121"/>
      <c r="BQ58" s="122">
        <v>1080</v>
      </c>
      <c r="BR58" s="121">
        <v>5803.0178000000005</v>
      </c>
      <c r="BS58" s="122"/>
      <c r="BT58" s="121">
        <v>2145.1287000000002</v>
      </c>
      <c r="BU58" s="123">
        <v>4707</v>
      </c>
      <c r="BV58" s="124">
        <v>7948.1465000000007</v>
      </c>
      <c r="BW58" s="127">
        <v>6845</v>
      </c>
      <c r="BX58" s="128">
        <f t="shared" si="24"/>
        <v>5668</v>
      </c>
      <c r="BY58" s="129">
        <f t="shared" si="25"/>
        <v>0.82804967129291451</v>
      </c>
      <c r="BZ58" s="127">
        <v>9514.7691000000013</v>
      </c>
      <c r="CA58" s="128">
        <f t="shared" si="26"/>
        <v>7264.8427000000011</v>
      </c>
      <c r="CB58" s="196">
        <f t="shared" si="27"/>
        <v>0.76353326325070781</v>
      </c>
    </row>
    <row r="59" spans="1:80" x14ac:dyDescent="0.25">
      <c r="A59" s="112" t="s">
        <v>135</v>
      </c>
      <c r="B59" s="113" t="s">
        <v>136</v>
      </c>
      <c r="C59" s="114" t="s">
        <v>82</v>
      </c>
      <c r="D59" s="113" t="s">
        <v>185</v>
      </c>
      <c r="E59" s="114" t="s">
        <v>186</v>
      </c>
      <c r="F59" s="113" t="s">
        <v>187</v>
      </c>
      <c r="G59" s="114" t="s">
        <v>144</v>
      </c>
      <c r="H59" s="114" t="s">
        <v>104</v>
      </c>
      <c r="I59" s="115"/>
      <c r="J59" s="116">
        <v>0</v>
      </c>
      <c r="K59" s="116"/>
      <c r="L59" s="117">
        <f t="shared" si="35"/>
        <v>1</v>
      </c>
      <c r="M59" s="209">
        <f t="shared" si="28"/>
        <v>0</v>
      </c>
      <c r="N59" s="210">
        <f t="shared" si="29"/>
        <v>0</v>
      </c>
      <c r="O59" s="210">
        <f t="shared" si="30"/>
        <v>3.352770647030686E-2</v>
      </c>
      <c r="P59" s="210">
        <f t="shared" si="31"/>
        <v>0</v>
      </c>
      <c r="Q59" s="210">
        <f t="shared" si="32"/>
        <v>0</v>
      </c>
      <c r="R59" s="211">
        <f t="shared" si="33"/>
        <v>6.5369364845078715E-2</v>
      </c>
      <c r="S59" s="212">
        <f t="shared" si="34"/>
        <v>3.3618966125301082E-2</v>
      </c>
      <c r="T59" s="118" t="str">
        <f t="shared" si="12"/>
        <v>-</v>
      </c>
      <c r="U59" s="119" t="str">
        <f t="shared" si="13"/>
        <v>-</v>
      </c>
      <c r="V59" s="119">
        <f t="shared" si="14"/>
        <v>0.4166093988549619</v>
      </c>
      <c r="W59" s="119" t="str">
        <f t="shared" si="15"/>
        <v>-</v>
      </c>
      <c r="X59" s="119" t="str">
        <f t="shared" si="16"/>
        <v>-</v>
      </c>
      <c r="Y59" s="181">
        <f t="shared" si="17"/>
        <v>1.4071316796598157</v>
      </c>
      <c r="Z59" s="187">
        <f t="shared" si="18"/>
        <v>0.98498147620984133</v>
      </c>
      <c r="AA59" s="120"/>
      <c r="AB59" s="121"/>
      <c r="AC59" s="122"/>
      <c r="AD59" s="121"/>
      <c r="AE59" s="122"/>
      <c r="AF59" s="121"/>
      <c r="AG59" s="123"/>
      <c r="AH59" s="124"/>
      <c r="AI59" s="125"/>
      <c r="AJ59" s="121"/>
      <c r="AK59" s="122"/>
      <c r="AL59" s="121"/>
      <c r="AM59" s="122"/>
      <c r="AN59" s="121"/>
      <c r="AO59" s="123"/>
      <c r="AP59" s="126"/>
      <c r="AQ59" s="120">
        <v>1231</v>
      </c>
      <c r="AR59" s="121">
        <v>504</v>
      </c>
      <c r="AS59" s="122">
        <v>361</v>
      </c>
      <c r="AT59" s="121">
        <v>267.02280000000002</v>
      </c>
      <c r="AU59" s="122">
        <v>359.60630000000003</v>
      </c>
      <c r="AV59" s="121">
        <v>246.58420000000001</v>
      </c>
      <c r="AW59" s="123">
        <v>2096</v>
      </c>
      <c r="AX59" s="124">
        <v>873.21330000000012</v>
      </c>
      <c r="AY59" s="125"/>
      <c r="AZ59" s="121"/>
      <c r="BA59" s="122"/>
      <c r="BB59" s="121"/>
      <c r="BC59" s="122"/>
      <c r="BD59" s="121"/>
      <c r="BE59" s="123"/>
      <c r="BF59" s="126"/>
      <c r="BG59" s="120"/>
      <c r="BH59" s="121"/>
      <c r="BI59" s="122"/>
      <c r="BJ59" s="121"/>
      <c r="BK59" s="122"/>
      <c r="BL59" s="121"/>
      <c r="BM59" s="123"/>
      <c r="BN59" s="124"/>
      <c r="BO59" s="120">
        <v>256</v>
      </c>
      <c r="BP59" s="121">
        <v>2564</v>
      </c>
      <c r="BQ59" s="122">
        <v>2</v>
      </c>
      <c r="BR59" s="121">
        <v>117.1591</v>
      </c>
      <c r="BS59" s="122">
        <v>3850.2651000000001</v>
      </c>
      <c r="BT59" s="121">
        <v>3.5013999999999998</v>
      </c>
      <c r="BU59" s="123">
        <v>2822</v>
      </c>
      <c r="BV59" s="124">
        <v>3970.9256</v>
      </c>
      <c r="BW59" s="127">
        <v>4918</v>
      </c>
      <c r="BX59" s="128">
        <f t="shared" si="24"/>
        <v>1487</v>
      </c>
      <c r="BY59" s="129">
        <f t="shared" si="25"/>
        <v>0.30235868239121594</v>
      </c>
      <c r="BZ59" s="127">
        <v>4844.1388999999999</v>
      </c>
      <c r="CA59" s="128">
        <f t="shared" si="26"/>
        <v>384.18190000000004</v>
      </c>
      <c r="CB59" s="196">
        <f t="shared" si="27"/>
        <v>7.9308605292057174E-2</v>
      </c>
    </row>
    <row r="60" spans="1:80" x14ac:dyDescent="0.25">
      <c r="A60" s="112" t="s">
        <v>135</v>
      </c>
      <c r="B60" s="113" t="s">
        <v>136</v>
      </c>
      <c r="C60" s="114" t="s">
        <v>82</v>
      </c>
      <c r="D60" s="113" t="s">
        <v>188</v>
      </c>
      <c r="E60" s="114" t="s">
        <v>189</v>
      </c>
      <c r="F60" s="113" t="s">
        <v>190</v>
      </c>
      <c r="G60" s="114" t="s">
        <v>191</v>
      </c>
      <c r="H60" s="114" t="s">
        <v>104</v>
      </c>
      <c r="I60" s="115"/>
      <c r="J60" s="116">
        <v>0</v>
      </c>
      <c r="K60" s="116"/>
      <c r="L60" s="117">
        <f t="shared" si="35"/>
        <v>1</v>
      </c>
      <c r="M60" s="209">
        <f t="shared" si="28"/>
        <v>0</v>
      </c>
      <c r="N60" s="210">
        <f t="shared" si="29"/>
        <v>5.2026018851279734E-2</v>
      </c>
      <c r="O60" s="210">
        <f t="shared" si="30"/>
        <v>0</v>
      </c>
      <c r="P60" s="210">
        <f t="shared" si="31"/>
        <v>0</v>
      </c>
      <c r="Q60" s="210">
        <f t="shared" si="32"/>
        <v>0</v>
      </c>
      <c r="R60" s="211">
        <f t="shared" si="33"/>
        <v>0</v>
      </c>
      <c r="S60" s="212">
        <f t="shared" si="34"/>
        <v>1.195965423057534E-2</v>
      </c>
      <c r="T60" s="118" t="str">
        <f t="shared" si="12"/>
        <v>-</v>
      </c>
      <c r="U60" s="119">
        <f t="shared" si="13"/>
        <v>0.72193556765814837</v>
      </c>
      <c r="V60" s="119" t="str">
        <f t="shared" si="14"/>
        <v>-</v>
      </c>
      <c r="W60" s="119" t="str">
        <f t="shared" si="15"/>
        <v>-</v>
      </c>
      <c r="X60" s="119" t="str">
        <f t="shared" si="16"/>
        <v>-</v>
      </c>
      <c r="Y60" s="181" t="str">
        <f t="shared" si="17"/>
        <v>-</v>
      </c>
      <c r="Z60" s="187">
        <f t="shared" si="18"/>
        <v>0.72193556765814837</v>
      </c>
      <c r="AA60" s="120"/>
      <c r="AB60" s="121"/>
      <c r="AC60" s="122"/>
      <c r="AD60" s="121"/>
      <c r="AE60" s="122"/>
      <c r="AF60" s="121"/>
      <c r="AG60" s="123"/>
      <c r="AH60" s="124"/>
      <c r="AI60" s="125">
        <v>2284</v>
      </c>
      <c r="AJ60" s="121">
        <v>44</v>
      </c>
      <c r="AK60" s="122">
        <v>59</v>
      </c>
      <c r="AL60" s="121">
        <v>1647.6783</v>
      </c>
      <c r="AM60" s="122">
        <v>53.257899999999999</v>
      </c>
      <c r="AN60" s="121">
        <v>22.324000000000002</v>
      </c>
      <c r="AO60" s="123">
        <v>2387</v>
      </c>
      <c r="AP60" s="126">
        <v>1723.2602000000002</v>
      </c>
      <c r="AQ60" s="120"/>
      <c r="AR60" s="121"/>
      <c r="AS60" s="122"/>
      <c r="AT60" s="121"/>
      <c r="AU60" s="122"/>
      <c r="AV60" s="121"/>
      <c r="AW60" s="123"/>
      <c r="AX60" s="124"/>
      <c r="AY60" s="125"/>
      <c r="AZ60" s="121"/>
      <c r="BA60" s="122"/>
      <c r="BB60" s="121"/>
      <c r="BC60" s="122"/>
      <c r="BD60" s="121"/>
      <c r="BE60" s="123"/>
      <c r="BF60" s="126"/>
      <c r="BG60" s="120"/>
      <c r="BH60" s="121"/>
      <c r="BI60" s="122"/>
      <c r="BJ60" s="121"/>
      <c r="BK60" s="122"/>
      <c r="BL60" s="121"/>
      <c r="BM60" s="123"/>
      <c r="BN60" s="124"/>
      <c r="BO60" s="120"/>
      <c r="BP60" s="121"/>
      <c r="BQ60" s="122"/>
      <c r="BR60" s="121"/>
      <c r="BS60" s="122"/>
      <c r="BT60" s="121"/>
      <c r="BU60" s="123"/>
      <c r="BV60" s="124"/>
      <c r="BW60" s="127">
        <v>2387</v>
      </c>
      <c r="BX60" s="128">
        <f t="shared" si="24"/>
        <v>2284</v>
      </c>
      <c r="BY60" s="129">
        <f t="shared" si="25"/>
        <v>0.95684960201089231</v>
      </c>
      <c r="BZ60" s="127">
        <v>1723.2602000000002</v>
      </c>
      <c r="CA60" s="128">
        <f t="shared" si="26"/>
        <v>1647.6783</v>
      </c>
      <c r="CB60" s="196">
        <f t="shared" si="27"/>
        <v>0.95614016966213222</v>
      </c>
    </row>
    <row r="61" spans="1:80" x14ac:dyDescent="0.25">
      <c r="A61" s="112" t="s">
        <v>135</v>
      </c>
      <c r="B61" s="113" t="s">
        <v>136</v>
      </c>
      <c r="C61" s="114" t="s">
        <v>82</v>
      </c>
      <c r="D61" s="113" t="s">
        <v>192</v>
      </c>
      <c r="E61" s="114" t="s">
        <v>193</v>
      </c>
      <c r="F61" s="113" t="s">
        <v>194</v>
      </c>
      <c r="G61" s="114" t="s">
        <v>195</v>
      </c>
      <c r="H61" s="114" t="s">
        <v>104</v>
      </c>
      <c r="I61" s="115"/>
      <c r="J61" s="116">
        <v>0</v>
      </c>
      <c r="K61" s="116"/>
      <c r="L61" s="117">
        <f t="shared" si="35"/>
        <v>1</v>
      </c>
      <c r="M61" s="209">
        <f t="shared" si="28"/>
        <v>0</v>
      </c>
      <c r="N61" s="210">
        <f t="shared" si="29"/>
        <v>4.6698106025920193E-2</v>
      </c>
      <c r="O61" s="210">
        <f t="shared" si="30"/>
        <v>0</v>
      </c>
      <c r="P61" s="210">
        <f t="shared" si="31"/>
        <v>0</v>
      </c>
      <c r="Q61" s="210">
        <f t="shared" si="32"/>
        <v>0</v>
      </c>
      <c r="R61" s="211">
        <f t="shared" si="33"/>
        <v>0</v>
      </c>
      <c r="S61" s="212">
        <f t="shared" si="34"/>
        <v>1.0734882538086314E-2</v>
      </c>
      <c r="T61" s="118" t="str">
        <f t="shared" si="12"/>
        <v>-</v>
      </c>
      <c r="U61" s="119">
        <f t="shared" si="13"/>
        <v>0.88946722254169064</v>
      </c>
      <c r="V61" s="119" t="str">
        <f t="shared" si="14"/>
        <v>-</v>
      </c>
      <c r="W61" s="119" t="str">
        <f t="shared" si="15"/>
        <v>-</v>
      </c>
      <c r="X61" s="119" t="str">
        <f t="shared" si="16"/>
        <v>-</v>
      </c>
      <c r="Y61" s="181" t="str">
        <f t="shared" si="17"/>
        <v>-</v>
      </c>
      <c r="Z61" s="187">
        <f t="shared" si="18"/>
        <v>0.88946722254169064</v>
      </c>
      <c r="AA61" s="120"/>
      <c r="AB61" s="121"/>
      <c r="AC61" s="122"/>
      <c r="AD61" s="121"/>
      <c r="AE61" s="122"/>
      <c r="AF61" s="121"/>
      <c r="AG61" s="123"/>
      <c r="AH61" s="124"/>
      <c r="AI61" s="125">
        <v>1697</v>
      </c>
      <c r="AJ61" s="121">
        <v>30</v>
      </c>
      <c r="AK61" s="122">
        <v>12</v>
      </c>
      <c r="AL61" s="121">
        <v>1499.0717999999999</v>
      </c>
      <c r="AM61" s="122">
        <v>42.413600000000002</v>
      </c>
      <c r="AN61" s="121">
        <v>5.2980999999999998</v>
      </c>
      <c r="AO61" s="123">
        <v>1739</v>
      </c>
      <c r="AP61" s="126">
        <v>1546.7835</v>
      </c>
      <c r="AQ61" s="120"/>
      <c r="AR61" s="121"/>
      <c r="AS61" s="122"/>
      <c r="AT61" s="121"/>
      <c r="AU61" s="122"/>
      <c r="AV61" s="121"/>
      <c r="AW61" s="123"/>
      <c r="AX61" s="124"/>
      <c r="AY61" s="125"/>
      <c r="AZ61" s="121"/>
      <c r="BA61" s="122"/>
      <c r="BB61" s="121"/>
      <c r="BC61" s="122"/>
      <c r="BD61" s="121"/>
      <c r="BE61" s="123"/>
      <c r="BF61" s="126"/>
      <c r="BG61" s="120"/>
      <c r="BH61" s="121"/>
      <c r="BI61" s="122"/>
      <c r="BJ61" s="121"/>
      <c r="BK61" s="122"/>
      <c r="BL61" s="121"/>
      <c r="BM61" s="123"/>
      <c r="BN61" s="124"/>
      <c r="BO61" s="120"/>
      <c r="BP61" s="121"/>
      <c r="BQ61" s="122"/>
      <c r="BR61" s="121"/>
      <c r="BS61" s="122"/>
      <c r="BT61" s="121"/>
      <c r="BU61" s="123"/>
      <c r="BV61" s="124"/>
      <c r="BW61" s="127">
        <v>1739</v>
      </c>
      <c r="BX61" s="128">
        <f t="shared" si="24"/>
        <v>1697</v>
      </c>
      <c r="BY61" s="129">
        <f t="shared" si="25"/>
        <v>0.97584818861414602</v>
      </c>
      <c r="BZ61" s="127">
        <v>1546.7835</v>
      </c>
      <c r="CA61" s="128">
        <f t="shared" si="26"/>
        <v>1499.0717999999999</v>
      </c>
      <c r="CB61" s="196">
        <f t="shared" si="27"/>
        <v>0.96915424815431506</v>
      </c>
    </row>
    <row r="62" spans="1:80" x14ac:dyDescent="0.25">
      <c r="A62" s="112" t="s">
        <v>135</v>
      </c>
      <c r="B62" s="113" t="s">
        <v>136</v>
      </c>
      <c r="C62" s="114" t="s">
        <v>82</v>
      </c>
      <c r="D62" s="113" t="s">
        <v>137</v>
      </c>
      <c r="E62" s="170" t="s">
        <v>138</v>
      </c>
      <c r="F62" s="191" t="s">
        <v>139</v>
      </c>
      <c r="G62" s="130" t="s">
        <v>196</v>
      </c>
      <c r="H62" s="130" t="s">
        <v>27</v>
      </c>
      <c r="I62" s="115"/>
      <c r="J62" s="116">
        <v>0</v>
      </c>
      <c r="K62" s="116"/>
      <c r="L62" s="117">
        <f t="shared" si="35"/>
        <v>1</v>
      </c>
      <c r="M62" s="209">
        <f t="shared" si="28"/>
        <v>0</v>
      </c>
      <c r="N62" s="210">
        <f t="shared" si="29"/>
        <v>4.0310055183119829E-2</v>
      </c>
      <c r="O62" s="210">
        <f t="shared" si="30"/>
        <v>0</v>
      </c>
      <c r="P62" s="210">
        <f t="shared" si="31"/>
        <v>0</v>
      </c>
      <c r="Q62" s="210">
        <f t="shared" si="32"/>
        <v>0</v>
      </c>
      <c r="R62" s="211">
        <f t="shared" si="33"/>
        <v>0</v>
      </c>
      <c r="S62" s="212">
        <f t="shared" si="34"/>
        <v>9.2664080906061097E-3</v>
      </c>
      <c r="T62" s="118" t="str">
        <f t="shared" si="12"/>
        <v>-</v>
      </c>
      <c r="U62" s="119">
        <f t="shared" si="13"/>
        <v>0.7042150843881857</v>
      </c>
      <c r="V62" s="119" t="str">
        <f t="shared" si="14"/>
        <v>-</v>
      </c>
      <c r="W62" s="119" t="str">
        <f t="shared" si="15"/>
        <v>-</v>
      </c>
      <c r="X62" s="119" t="str">
        <f t="shared" si="16"/>
        <v>-</v>
      </c>
      <c r="Y62" s="181" t="str">
        <f t="shared" si="17"/>
        <v>-</v>
      </c>
      <c r="Z62" s="187">
        <f t="shared" si="18"/>
        <v>0.7042150843881857</v>
      </c>
      <c r="AA62" s="120"/>
      <c r="AB62" s="121"/>
      <c r="AC62" s="122"/>
      <c r="AD62" s="121"/>
      <c r="AE62" s="122"/>
      <c r="AF62" s="121"/>
      <c r="AG62" s="123"/>
      <c r="AH62" s="124"/>
      <c r="AI62" s="125">
        <v>1819</v>
      </c>
      <c r="AJ62" s="121">
        <v>35</v>
      </c>
      <c r="AK62" s="122">
        <v>42</v>
      </c>
      <c r="AL62" s="121">
        <v>1251.6476</v>
      </c>
      <c r="AM62" s="122">
        <v>67.893100000000004</v>
      </c>
      <c r="AN62" s="121">
        <v>15.6511</v>
      </c>
      <c r="AO62" s="123">
        <v>1896</v>
      </c>
      <c r="AP62" s="126">
        <v>1335.1918000000001</v>
      </c>
      <c r="AQ62" s="120"/>
      <c r="AR62" s="121"/>
      <c r="AS62" s="122"/>
      <c r="AT62" s="121"/>
      <c r="AU62" s="122"/>
      <c r="AV62" s="121"/>
      <c r="AW62" s="123"/>
      <c r="AX62" s="124"/>
      <c r="AY62" s="125"/>
      <c r="AZ62" s="121"/>
      <c r="BA62" s="122"/>
      <c r="BB62" s="121"/>
      <c r="BC62" s="122"/>
      <c r="BD62" s="121"/>
      <c r="BE62" s="123"/>
      <c r="BF62" s="126"/>
      <c r="BG62" s="120"/>
      <c r="BH62" s="121"/>
      <c r="BI62" s="122"/>
      <c r="BJ62" s="121"/>
      <c r="BK62" s="122"/>
      <c r="BL62" s="121"/>
      <c r="BM62" s="123"/>
      <c r="BN62" s="124"/>
      <c r="BO62" s="120"/>
      <c r="BP62" s="121"/>
      <c r="BQ62" s="122"/>
      <c r="BR62" s="121"/>
      <c r="BS62" s="122"/>
      <c r="BT62" s="121"/>
      <c r="BU62" s="123"/>
      <c r="BV62" s="124"/>
      <c r="BW62" s="127">
        <v>1896</v>
      </c>
      <c r="BX62" s="128">
        <f t="shared" si="24"/>
        <v>1819</v>
      </c>
      <c r="BY62" s="129">
        <f t="shared" si="25"/>
        <v>0.95938818565400841</v>
      </c>
      <c r="BZ62" s="127">
        <v>1335.1918000000001</v>
      </c>
      <c r="CA62" s="128">
        <f t="shared" si="26"/>
        <v>1251.6476</v>
      </c>
      <c r="CB62" s="196">
        <f t="shared" si="27"/>
        <v>0.93742906449844876</v>
      </c>
    </row>
    <row r="63" spans="1:80" x14ac:dyDescent="0.25">
      <c r="A63" s="112" t="s">
        <v>135</v>
      </c>
      <c r="B63" s="113" t="s">
        <v>136</v>
      </c>
      <c r="C63" s="114" t="s">
        <v>82</v>
      </c>
      <c r="D63" s="113" t="s">
        <v>197</v>
      </c>
      <c r="E63" s="114" t="s">
        <v>198</v>
      </c>
      <c r="F63" s="113" t="s">
        <v>199</v>
      </c>
      <c r="G63" s="114" t="s">
        <v>200</v>
      </c>
      <c r="H63" s="114" t="s">
        <v>104</v>
      </c>
      <c r="I63" s="115"/>
      <c r="J63" s="116">
        <v>0</v>
      </c>
      <c r="K63" s="116"/>
      <c r="L63" s="117">
        <f t="shared" si="35"/>
        <v>1</v>
      </c>
      <c r="M63" s="209">
        <f t="shared" si="28"/>
        <v>0</v>
      </c>
      <c r="N63" s="210">
        <f t="shared" si="29"/>
        <v>2.2850338306902734E-2</v>
      </c>
      <c r="O63" s="210">
        <f t="shared" si="30"/>
        <v>0</v>
      </c>
      <c r="P63" s="210">
        <f t="shared" si="31"/>
        <v>0</v>
      </c>
      <c r="Q63" s="210">
        <f t="shared" si="32"/>
        <v>0</v>
      </c>
      <c r="R63" s="211">
        <f t="shared" si="33"/>
        <v>2.3711531068613947E-3</v>
      </c>
      <c r="S63" s="212">
        <f t="shared" si="34"/>
        <v>6.2524403805014547E-3</v>
      </c>
      <c r="T63" s="118" t="str">
        <f t="shared" si="12"/>
        <v>-</v>
      </c>
      <c r="U63" s="119">
        <f t="shared" si="13"/>
        <v>1.0011544973544972</v>
      </c>
      <c r="V63" s="119" t="str">
        <f t="shared" si="14"/>
        <v>-</v>
      </c>
      <c r="W63" s="119" t="str">
        <f t="shared" si="15"/>
        <v>-</v>
      </c>
      <c r="X63" s="119" t="str">
        <f t="shared" si="16"/>
        <v>-</v>
      </c>
      <c r="Y63" s="181">
        <f t="shared" si="17"/>
        <v>0.4676558441558441</v>
      </c>
      <c r="Z63" s="187">
        <f t="shared" si="18"/>
        <v>0.84672067669172935</v>
      </c>
      <c r="AA63" s="120"/>
      <c r="AB63" s="121"/>
      <c r="AC63" s="122"/>
      <c r="AD63" s="121"/>
      <c r="AE63" s="122"/>
      <c r="AF63" s="121"/>
      <c r="AG63" s="123"/>
      <c r="AH63" s="124"/>
      <c r="AI63" s="125">
        <v>730</v>
      </c>
      <c r="AJ63" s="121">
        <v>6</v>
      </c>
      <c r="AK63" s="122">
        <v>20</v>
      </c>
      <c r="AL63" s="121">
        <v>741.68110000000001</v>
      </c>
      <c r="AM63" s="122">
        <v>6.8895999999999997</v>
      </c>
      <c r="AN63" s="121">
        <v>8.3021000000000011</v>
      </c>
      <c r="AO63" s="123">
        <v>756</v>
      </c>
      <c r="AP63" s="126">
        <v>756.87279999999998</v>
      </c>
      <c r="AQ63" s="120"/>
      <c r="AR63" s="121"/>
      <c r="AS63" s="122"/>
      <c r="AT63" s="121"/>
      <c r="AU63" s="122"/>
      <c r="AV63" s="121"/>
      <c r="AW63" s="123"/>
      <c r="AX63" s="124"/>
      <c r="AY63" s="125"/>
      <c r="AZ63" s="121"/>
      <c r="BA63" s="122"/>
      <c r="BB63" s="121"/>
      <c r="BC63" s="122"/>
      <c r="BD63" s="121"/>
      <c r="BE63" s="123"/>
      <c r="BF63" s="126"/>
      <c r="BG63" s="120"/>
      <c r="BH63" s="121"/>
      <c r="BI63" s="122"/>
      <c r="BJ63" s="121"/>
      <c r="BK63" s="122"/>
      <c r="BL63" s="121"/>
      <c r="BM63" s="123"/>
      <c r="BN63" s="124"/>
      <c r="BO63" s="120">
        <v>23</v>
      </c>
      <c r="BP63" s="121">
        <v>283</v>
      </c>
      <c r="BQ63" s="122">
        <v>2</v>
      </c>
      <c r="BR63" s="121">
        <v>8.2082999999999995</v>
      </c>
      <c r="BS63" s="122">
        <v>134.06719999999999</v>
      </c>
      <c r="BT63" s="121">
        <v>1.7625</v>
      </c>
      <c r="BU63" s="123">
        <v>308</v>
      </c>
      <c r="BV63" s="124">
        <v>144.03799999999998</v>
      </c>
      <c r="BW63" s="127">
        <v>1064</v>
      </c>
      <c r="BX63" s="128">
        <f t="shared" si="24"/>
        <v>753</v>
      </c>
      <c r="BY63" s="129">
        <f t="shared" si="25"/>
        <v>0.70770676691729328</v>
      </c>
      <c r="BZ63" s="127">
        <v>900.91079999999999</v>
      </c>
      <c r="CA63" s="128">
        <f t="shared" si="26"/>
        <v>749.88940000000002</v>
      </c>
      <c r="CB63" s="196">
        <f t="shared" si="27"/>
        <v>0.83236808793944972</v>
      </c>
    </row>
    <row r="64" spans="1:80" x14ac:dyDescent="0.25">
      <c r="A64" s="112" t="s">
        <v>135</v>
      </c>
      <c r="B64" s="113" t="s">
        <v>136</v>
      </c>
      <c r="C64" s="114" t="s">
        <v>82</v>
      </c>
      <c r="D64" s="113" t="s">
        <v>201</v>
      </c>
      <c r="E64" s="114" t="s">
        <v>202</v>
      </c>
      <c r="F64" s="113" t="s">
        <v>203</v>
      </c>
      <c r="G64" s="114" t="s">
        <v>204</v>
      </c>
      <c r="H64" s="114" t="s">
        <v>87</v>
      </c>
      <c r="I64" s="115"/>
      <c r="J64" s="116">
        <v>0</v>
      </c>
      <c r="K64" s="116"/>
      <c r="L64" s="117">
        <f t="shared" si="35"/>
        <v>1</v>
      </c>
      <c r="M64" s="209">
        <f t="shared" si="28"/>
        <v>0</v>
      </c>
      <c r="N64" s="210">
        <f t="shared" si="29"/>
        <v>1.2205018936407771E-2</v>
      </c>
      <c r="O64" s="210">
        <f t="shared" si="30"/>
        <v>0</v>
      </c>
      <c r="P64" s="210">
        <f t="shared" si="31"/>
        <v>0</v>
      </c>
      <c r="Q64" s="210">
        <f t="shared" si="32"/>
        <v>0</v>
      </c>
      <c r="R64" s="211">
        <f t="shared" si="33"/>
        <v>0</v>
      </c>
      <c r="S64" s="212">
        <f t="shared" si="34"/>
        <v>2.8056693473763818E-3</v>
      </c>
      <c r="T64" s="118" t="str">
        <f t="shared" si="12"/>
        <v>-</v>
      </c>
      <c r="U64" s="119">
        <f t="shared" si="13"/>
        <v>0.68987610921501707</v>
      </c>
      <c r="V64" s="119" t="str">
        <f t="shared" si="14"/>
        <v>-</v>
      </c>
      <c r="W64" s="119" t="str">
        <f t="shared" si="15"/>
        <v>-</v>
      </c>
      <c r="X64" s="119" t="str">
        <f t="shared" si="16"/>
        <v>-</v>
      </c>
      <c r="Y64" s="181" t="str">
        <f t="shared" si="17"/>
        <v>-</v>
      </c>
      <c r="Z64" s="187">
        <f t="shared" si="18"/>
        <v>0.68987610921501707</v>
      </c>
      <c r="AA64" s="120"/>
      <c r="AB64" s="121"/>
      <c r="AC64" s="122"/>
      <c r="AD64" s="121"/>
      <c r="AE64" s="122"/>
      <c r="AF64" s="121"/>
      <c r="AG64" s="123"/>
      <c r="AH64" s="124"/>
      <c r="AI64" s="125">
        <v>572</v>
      </c>
      <c r="AJ64" s="121">
        <v>5</v>
      </c>
      <c r="AK64" s="122">
        <v>9</v>
      </c>
      <c r="AL64" s="121">
        <v>392.00170000000003</v>
      </c>
      <c r="AM64" s="122">
        <v>8.5780999999999992</v>
      </c>
      <c r="AN64" s="121">
        <v>3.6875999999999998</v>
      </c>
      <c r="AO64" s="123">
        <v>586</v>
      </c>
      <c r="AP64" s="126">
        <v>404.26740000000001</v>
      </c>
      <c r="AQ64" s="120"/>
      <c r="AR64" s="121"/>
      <c r="AS64" s="122"/>
      <c r="AT64" s="121"/>
      <c r="AU64" s="122"/>
      <c r="AV64" s="121"/>
      <c r="AW64" s="123"/>
      <c r="AX64" s="124"/>
      <c r="AY64" s="125"/>
      <c r="AZ64" s="121"/>
      <c r="BA64" s="122"/>
      <c r="BB64" s="121"/>
      <c r="BC64" s="122"/>
      <c r="BD64" s="121"/>
      <c r="BE64" s="123"/>
      <c r="BF64" s="126"/>
      <c r="BG64" s="120"/>
      <c r="BH64" s="121"/>
      <c r="BI64" s="122"/>
      <c r="BJ64" s="121"/>
      <c r="BK64" s="122"/>
      <c r="BL64" s="121"/>
      <c r="BM64" s="123"/>
      <c r="BN64" s="124"/>
      <c r="BO64" s="120"/>
      <c r="BP64" s="121"/>
      <c r="BQ64" s="122"/>
      <c r="BR64" s="121"/>
      <c r="BS64" s="122"/>
      <c r="BT64" s="121"/>
      <c r="BU64" s="123"/>
      <c r="BV64" s="124"/>
      <c r="BW64" s="127">
        <v>586</v>
      </c>
      <c r="BX64" s="128">
        <f t="shared" si="24"/>
        <v>572</v>
      </c>
      <c r="BY64" s="129">
        <f t="shared" si="25"/>
        <v>0.97610921501706482</v>
      </c>
      <c r="BZ64" s="127">
        <v>404.26740000000001</v>
      </c>
      <c r="CA64" s="128">
        <f t="shared" si="26"/>
        <v>392.00170000000003</v>
      </c>
      <c r="CB64" s="196">
        <f t="shared" si="27"/>
        <v>0.96965943828268131</v>
      </c>
    </row>
    <row r="65" spans="1:80" x14ac:dyDescent="0.25">
      <c r="A65" s="112" t="s">
        <v>135</v>
      </c>
      <c r="B65" s="113" t="s">
        <v>136</v>
      </c>
      <c r="C65" s="114" t="s">
        <v>82</v>
      </c>
      <c r="D65" s="113" t="s">
        <v>205</v>
      </c>
      <c r="E65" s="114" t="s">
        <v>206</v>
      </c>
      <c r="F65" s="113" t="s">
        <v>207</v>
      </c>
      <c r="G65" s="114" t="s">
        <v>208</v>
      </c>
      <c r="H65" s="114" t="s">
        <v>104</v>
      </c>
      <c r="I65" s="115"/>
      <c r="J65" s="116">
        <v>0</v>
      </c>
      <c r="K65" s="116"/>
      <c r="L65" s="117">
        <f t="shared" si="35"/>
        <v>0</v>
      </c>
      <c r="M65" s="209">
        <f t="shared" si="28"/>
        <v>0</v>
      </c>
      <c r="N65" s="210">
        <f t="shared" si="29"/>
        <v>0</v>
      </c>
      <c r="O65" s="210">
        <f t="shared" si="30"/>
        <v>0</v>
      </c>
      <c r="P65" s="210">
        <f t="shared" si="31"/>
        <v>0</v>
      </c>
      <c r="Q65" s="210">
        <f t="shared" si="32"/>
        <v>0</v>
      </c>
      <c r="R65" s="211">
        <f t="shared" si="33"/>
        <v>3.4860354255028383E-2</v>
      </c>
      <c r="S65" s="212">
        <f t="shared" si="34"/>
        <v>1.4696605855367492E-2</v>
      </c>
      <c r="T65" s="118" t="str">
        <f t="shared" si="12"/>
        <v>-</v>
      </c>
      <c r="U65" s="119" t="str">
        <f t="shared" si="13"/>
        <v>-</v>
      </c>
      <c r="V65" s="119" t="str">
        <f t="shared" si="14"/>
        <v>-</v>
      </c>
      <c r="W65" s="119" t="str">
        <f t="shared" si="15"/>
        <v>-</v>
      </c>
      <c r="X65" s="119" t="str">
        <f t="shared" si="16"/>
        <v>-</v>
      </c>
      <c r="Y65" s="181">
        <f t="shared" si="17"/>
        <v>1.0776723155216286</v>
      </c>
      <c r="Z65" s="187">
        <f t="shared" si="18"/>
        <v>1.0776723155216286</v>
      </c>
      <c r="AA65" s="120"/>
      <c r="AB65" s="121"/>
      <c r="AC65" s="122"/>
      <c r="AD65" s="121"/>
      <c r="AE65" s="122"/>
      <c r="AF65" s="121"/>
      <c r="AG65" s="123"/>
      <c r="AH65" s="124"/>
      <c r="AI65" s="125"/>
      <c r="AJ65" s="121"/>
      <c r="AK65" s="122"/>
      <c r="AL65" s="121"/>
      <c r="AM65" s="122"/>
      <c r="AN65" s="121"/>
      <c r="AO65" s="123"/>
      <c r="AP65" s="126"/>
      <c r="AQ65" s="120"/>
      <c r="AR65" s="121"/>
      <c r="AS65" s="122"/>
      <c r="AT65" s="121"/>
      <c r="AU65" s="122"/>
      <c r="AV65" s="121"/>
      <c r="AW65" s="123"/>
      <c r="AX65" s="124"/>
      <c r="AY65" s="125"/>
      <c r="AZ65" s="121"/>
      <c r="BA65" s="122"/>
      <c r="BB65" s="121"/>
      <c r="BC65" s="122"/>
      <c r="BD65" s="121"/>
      <c r="BE65" s="123"/>
      <c r="BF65" s="126"/>
      <c r="BG65" s="120"/>
      <c r="BH65" s="121"/>
      <c r="BI65" s="122"/>
      <c r="BJ65" s="121"/>
      <c r="BK65" s="122"/>
      <c r="BL65" s="121"/>
      <c r="BM65" s="123"/>
      <c r="BN65" s="124"/>
      <c r="BO65" s="120">
        <v>1959</v>
      </c>
      <c r="BP65" s="121">
        <v>6</v>
      </c>
      <c r="BQ65" s="122"/>
      <c r="BR65" s="121">
        <v>2109.1253000000002</v>
      </c>
      <c r="BS65" s="122">
        <v>8.5007999999999999</v>
      </c>
      <c r="BT65" s="121"/>
      <c r="BU65" s="123">
        <v>1965</v>
      </c>
      <c r="BV65" s="124">
        <v>2117.6261</v>
      </c>
      <c r="BW65" s="127">
        <v>1965</v>
      </c>
      <c r="BX65" s="128">
        <f t="shared" si="24"/>
        <v>1959</v>
      </c>
      <c r="BY65" s="129">
        <f t="shared" si="25"/>
        <v>0.99694656488549616</v>
      </c>
      <c r="BZ65" s="127">
        <v>2117.6261</v>
      </c>
      <c r="CA65" s="128">
        <f t="shared" si="26"/>
        <v>2109.1253000000002</v>
      </c>
      <c r="CB65" s="196">
        <f t="shared" si="27"/>
        <v>0.99598569360285094</v>
      </c>
    </row>
    <row r="66" spans="1:80" x14ac:dyDescent="0.25">
      <c r="A66" s="112" t="s">
        <v>135</v>
      </c>
      <c r="B66" s="113" t="s">
        <v>136</v>
      </c>
      <c r="C66" s="114" t="s">
        <v>105</v>
      </c>
      <c r="D66" s="113" t="s">
        <v>209</v>
      </c>
      <c r="E66" s="114" t="s">
        <v>210</v>
      </c>
      <c r="F66" s="113" t="s">
        <v>211</v>
      </c>
      <c r="G66" s="114" t="s">
        <v>212</v>
      </c>
      <c r="H66" s="114" t="s">
        <v>51</v>
      </c>
      <c r="I66" s="115"/>
      <c r="J66" s="116">
        <v>0</v>
      </c>
      <c r="K66" s="116"/>
      <c r="L66" s="117">
        <f t="shared" si="35"/>
        <v>0</v>
      </c>
      <c r="M66" s="209">
        <f t="shared" si="28"/>
        <v>0</v>
      </c>
      <c r="N66" s="210">
        <f t="shared" si="29"/>
        <v>0</v>
      </c>
      <c r="O66" s="210">
        <f t="shared" si="30"/>
        <v>0</v>
      </c>
      <c r="P66" s="210">
        <f t="shared" si="31"/>
        <v>0</v>
      </c>
      <c r="Q66" s="210">
        <f t="shared" si="32"/>
        <v>0</v>
      </c>
      <c r="R66" s="211">
        <f t="shared" si="33"/>
        <v>2.5115887560603834E-2</v>
      </c>
      <c r="S66" s="212">
        <f t="shared" si="34"/>
        <v>1.058848391171122E-2</v>
      </c>
      <c r="T66" s="118" t="str">
        <f t="shared" si="12"/>
        <v>-</v>
      </c>
      <c r="U66" s="119" t="str">
        <f t="shared" si="13"/>
        <v>-</v>
      </c>
      <c r="V66" s="119" t="str">
        <f t="shared" si="14"/>
        <v>-</v>
      </c>
      <c r="W66" s="119" t="str">
        <f t="shared" si="15"/>
        <v>-</v>
      </c>
      <c r="X66" s="119" t="str">
        <f t="shared" si="16"/>
        <v>-</v>
      </c>
      <c r="Y66" s="181">
        <f t="shared" si="17"/>
        <v>1.147997742663657</v>
      </c>
      <c r="Z66" s="187">
        <f t="shared" si="18"/>
        <v>1.147997742663657</v>
      </c>
      <c r="AA66" s="120"/>
      <c r="AB66" s="121"/>
      <c r="AC66" s="122"/>
      <c r="AD66" s="121"/>
      <c r="AE66" s="122"/>
      <c r="AF66" s="121"/>
      <c r="AG66" s="123"/>
      <c r="AH66" s="124"/>
      <c r="AI66" s="125"/>
      <c r="AJ66" s="121"/>
      <c r="AK66" s="122"/>
      <c r="AL66" s="121"/>
      <c r="AM66" s="122"/>
      <c r="AN66" s="121"/>
      <c r="AO66" s="123"/>
      <c r="AP66" s="126"/>
      <c r="AQ66" s="120"/>
      <c r="AR66" s="121"/>
      <c r="AS66" s="122"/>
      <c r="AT66" s="121"/>
      <c r="AU66" s="122"/>
      <c r="AV66" s="121"/>
      <c r="AW66" s="123"/>
      <c r="AX66" s="124"/>
      <c r="AY66" s="125"/>
      <c r="AZ66" s="121"/>
      <c r="BA66" s="122"/>
      <c r="BB66" s="121"/>
      <c r="BC66" s="122"/>
      <c r="BD66" s="121"/>
      <c r="BE66" s="123"/>
      <c r="BF66" s="126"/>
      <c r="BG66" s="120"/>
      <c r="BH66" s="121"/>
      <c r="BI66" s="122"/>
      <c r="BJ66" s="121"/>
      <c r="BK66" s="122"/>
      <c r="BL66" s="121"/>
      <c r="BM66" s="123"/>
      <c r="BN66" s="124"/>
      <c r="BO66" s="120">
        <v>8</v>
      </c>
      <c r="BP66" s="121"/>
      <c r="BQ66" s="122">
        <v>1321</v>
      </c>
      <c r="BR66" s="121">
        <v>7.5000999999999998</v>
      </c>
      <c r="BS66" s="122"/>
      <c r="BT66" s="121">
        <v>1518.1889000000001</v>
      </c>
      <c r="BU66" s="123">
        <v>1329</v>
      </c>
      <c r="BV66" s="124">
        <v>1525.6890000000001</v>
      </c>
      <c r="BW66" s="127">
        <v>1329</v>
      </c>
      <c r="BX66" s="128">
        <f t="shared" si="24"/>
        <v>8</v>
      </c>
      <c r="BY66" s="129">
        <f t="shared" si="25"/>
        <v>6.0195635816403309E-3</v>
      </c>
      <c r="BZ66" s="127">
        <v>1525.6890000000001</v>
      </c>
      <c r="CA66" s="128">
        <f t="shared" si="26"/>
        <v>7.5000999999999998</v>
      </c>
      <c r="CB66" s="129">
        <f t="shared" si="27"/>
        <v>4.9158773511508566E-3</v>
      </c>
    </row>
    <row r="67" spans="1:80" x14ac:dyDescent="0.25">
      <c r="A67" s="112" t="s">
        <v>135</v>
      </c>
      <c r="B67" s="113" t="s">
        <v>136</v>
      </c>
      <c r="C67" s="114" t="s">
        <v>105</v>
      </c>
      <c r="D67" s="113" t="s">
        <v>213</v>
      </c>
      <c r="E67" s="114" t="s">
        <v>214</v>
      </c>
      <c r="F67" s="113" t="s">
        <v>215</v>
      </c>
      <c r="G67" s="114" t="s">
        <v>216</v>
      </c>
      <c r="H67" s="114" t="s">
        <v>51</v>
      </c>
      <c r="I67" s="115"/>
      <c r="J67" s="116">
        <v>0</v>
      </c>
      <c r="K67" s="116"/>
      <c r="L67" s="117">
        <f t="shared" si="35"/>
        <v>0</v>
      </c>
      <c r="M67" s="209">
        <f t="shared" si="28"/>
        <v>0</v>
      </c>
      <c r="N67" s="210">
        <f t="shared" si="29"/>
        <v>0</v>
      </c>
      <c r="O67" s="210">
        <f t="shared" si="30"/>
        <v>0</v>
      </c>
      <c r="P67" s="210">
        <f t="shared" si="31"/>
        <v>0</v>
      </c>
      <c r="Q67" s="210">
        <f t="shared" si="32"/>
        <v>0</v>
      </c>
      <c r="R67" s="211">
        <f t="shared" si="33"/>
        <v>2.1732069776959156E-2</v>
      </c>
      <c r="S67" s="212">
        <f t="shared" si="34"/>
        <v>9.1619167607065611E-3</v>
      </c>
      <c r="T67" s="118" t="str">
        <f t="shared" si="12"/>
        <v>-</v>
      </c>
      <c r="U67" s="119" t="str">
        <f t="shared" si="13"/>
        <v>-</v>
      </c>
      <c r="V67" s="119" t="str">
        <f t="shared" si="14"/>
        <v>-</v>
      </c>
      <c r="W67" s="119" t="str">
        <f t="shared" si="15"/>
        <v>-</v>
      </c>
      <c r="X67" s="119" t="str">
        <f t="shared" si="16"/>
        <v>-</v>
      </c>
      <c r="Y67" s="181">
        <f t="shared" si="17"/>
        <v>1.0544214856230034</v>
      </c>
      <c r="Z67" s="187">
        <f t="shared" si="18"/>
        <v>1.0544214856230034</v>
      </c>
      <c r="AA67" s="120"/>
      <c r="AB67" s="121"/>
      <c r="AC67" s="122"/>
      <c r="AD67" s="121"/>
      <c r="AE67" s="122"/>
      <c r="AF67" s="121"/>
      <c r="AG67" s="123"/>
      <c r="AH67" s="124"/>
      <c r="AI67" s="125"/>
      <c r="AJ67" s="121"/>
      <c r="AK67" s="122"/>
      <c r="AL67" s="121"/>
      <c r="AM67" s="122"/>
      <c r="AN67" s="121"/>
      <c r="AO67" s="123"/>
      <c r="AP67" s="126"/>
      <c r="AQ67" s="120"/>
      <c r="AR67" s="121"/>
      <c r="AS67" s="122"/>
      <c r="AT67" s="121"/>
      <c r="AU67" s="122"/>
      <c r="AV67" s="121"/>
      <c r="AW67" s="123"/>
      <c r="AX67" s="124"/>
      <c r="AY67" s="125"/>
      <c r="AZ67" s="121"/>
      <c r="BA67" s="122"/>
      <c r="BB67" s="121"/>
      <c r="BC67" s="122"/>
      <c r="BD67" s="121"/>
      <c r="BE67" s="123"/>
      <c r="BF67" s="126"/>
      <c r="BG67" s="120"/>
      <c r="BH67" s="121"/>
      <c r="BI67" s="122"/>
      <c r="BJ67" s="121"/>
      <c r="BK67" s="122"/>
      <c r="BL67" s="121"/>
      <c r="BM67" s="123"/>
      <c r="BN67" s="124"/>
      <c r="BO67" s="120">
        <v>814</v>
      </c>
      <c r="BP67" s="121"/>
      <c r="BQ67" s="122">
        <v>438</v>
      </c>
      <c r="BR67" s="121">
        <v>152.5214</v>
      </c>
      <c r="BS67" s="122"/>
      <c r="BT67" s="121">
        <v>1167.6143000000002</v>
      </c>
      <c r="BU67" s="123">
        <v>1252</v>
      </c>
      <c r="BV67" s="124">
        <v>1320.1357000000003</v>
      </c>
      <c r="BW67" s="127">
        <v>1252</v>
      </c>
      <c r="BX67" s="128">
        <f t="shared" si="24"/>
        <v>814</v>
      </c>
      <c r="BY67" s="129">
        <f t="shared" si="25"/>
        <v>0.65015974440894564</v>
      </c>
      <c r="BZ67" s="127">
        <v>1320.1357000000003</v>
      </c>
      <c r="CA67" s="128">
        <f t="shared" si="26"/>
        <v>152.5214</v>
      </c>
      <c r="CB67" s="129">
        <f t="shared" si="27"/>
        <v>0.11553463784064015</v>
      </c>
    </row>
    <row r="68" spans="1:80" ht="9" thickBot="1" x14ac:dyDescent="0.3">
      <c r="A68" s="131" t="s">
        <v>217</v>
      </c>
      <c r="B68" s="132"/>
      <c r="C68" s="132"/>
      <c r="D68" s="132"/>
      <c r="E68" s="132"/>
      <c r="F68" s="132" t="s">
        <v>136</v>
      </c>
      <c r="G68" s="132" t="s">
        <v>7</v>
      </c>
      <c r="H68" s="132"/>
      <c r="I68" s="133"/>
      <c r="J68" s="134">
        <v>11</v>
      </c>
      <c r="K68" s="134">
        <f>SUM(K47:K67)</f>
        <v>80</v>
      </c>
      <c r="L68" s="135">
        <f t="shared" si="35"/>
        <v>5</v>
      </c>
      <c r="M68" s="213">
        <f>SUM(M47:M67)</f>
        <v>1</v>
      </c>
      <c r="N68" s="214">
        <f>SUM(N47:N67)</f>
        <v>1</v>
      </c>
      <c r="O68" s="214">
        <f t="shared" ref="O68:R68" si="36">SUM(O47:O67)</f>
        <v>1</v>
      </c>
      <c r="P68" s="214">
        <f t="shared" si="36"/>
        <v>1.0000000000000002</v>
      </c>
      <c r="Q68" s="214">
        <f t="shared" si="36"/>
        <v>1.0000000000000002</v>
      </c>
      <c r="R68" s="215">
        <f t="shared" si="36"/>
        <v>1</v>
      </c>
      <c r="S68" s="216">
        <f>SUM(S47:S67)</f>
        <v>0.99999999999999967</v>
      </c>
      <c r="T68" s="136">
        <f t="shared" si="12"/>
        <v>5.504602530612245</v>
      </c>
      <c r="U68" s="137">
        <f t="shared" si="13"/>
        <v>0.84374877601446885</v>
      </c>
      <c r="V68" s="137">
        <f t="shared" si="14"/>
        <v>0.9156100650377923</v>
      </c>
      <c r="W68" s="137">
        <f t="shared" si="15"/>
        <v>0.54585923694779126</v>
      </c>
      <c r="X68" s="137">
        <f t="shared" si="16"/>
        <v>0.53982640977443608</v>
      </c>
      <c r="Y68" s="182">
        <f t="shared" si="17"/>
        <v>0.94296758615336862</v>
      </c>
      <c r="Z68" s="138">
        <f t="shared" si="18"/>
        <v>0.87115233100162659</v>
      </c>
      <c r="AA68" s="139">
        <v>1104</v>
      </c>
      <c r="AB68" s="140">
        <v>88</v>
      </c>
      <c r="AC68" s="141">
        <v>33</v>
      </c>
      <c r="AD68" s="140">
        <v>6436.6477999999997</v>
      </c>
      <c r="AE68" s="141">
        <v>279.66059999999999</v>
      </c>
      <c r="AF68" s="140">
        <v>26.829699999999999</v>
      </c>
      <c r="AG68" s="142">
        <v>1225</v>
      </c>
      <c r="AH68" s="143">
        <v>6743.1381000000001</v>
      </c>
      <c r="AI68" s="144">
        <v>36794</v>
      </c>
      <c r="AJ68" s="140">
        <v>1660</v>
      </c>
      <c r="AK68" s="141">
        <v>803</v>
      </c>
      <c r="AL68" s="140">
        <v>30266.065900000001</v>
      </c>
      <c r="AM68" s="141">
        <v>2480.5047999999997</v>
      </c>
      <c r="AN68" s="140">
        <v>376.47499999999997</v>
      </c>
      <c r="AO68" s="142">
        <v>39257</v>
      </c>
      <c r="AP68" s="145">
        <v>33123.045700000002</v>
      </c>
      <c r="AQ68" s="139">
        <v>13599</v>
      </c>
      <c r="AR68" s="140">
        <v>10704</v>
      </c>
      <c r="AS68" s="141">
        <v>4142</v>
      </c>
      <c r="AT68" s="140">
        <v>8247.9236999999994</v>
      </c>
      <c r="AU68" s="141">
        <v>14219.406199999999</v>
      </c>
      <c r="AV68" s="140">
        <v>3577.1984000000002</v>
      </c>
      <c r="AW68" s="142">
        <v>28445</v>
      </c>
      <c r="AX68" s="143">
        <v>26044.528300000002</v>
      </c>
      <c r="AY68" s="144">
        <v>3303</v>
      </c>
      <c r="AZ68" s="140">
        <v>17639</v>
      </c>
      <c r="BA68" s="141">
        <v>472</v>
      </c>
      <c r="BB68" s="140">
        <v>1115.6071999999999</v>
      </c>
      <c r="BC68" s="141">
        <v>10216.801100000001</v>
      </c>
      <c r="BD68" s="140">
        <v>356.62139999999999</v>
      </c>
      <c r="BE68" s="142">
        <v>21414</v>
      </c>
      <c r="BF68" s="145">
        <v>11689.029700000001</v>
      </c>
      <c r="BG68" s="139">
        <v>8966</v>
      </c>
      <c r="BH68" s="140">
        <v>1168</v>
      </c>
      <c r="BI68" s="141">
        <v>506</v>
      </c>
      <c r="BJ68" s="140">
        <v>4682.0690000000004</v>
      </c>
      <c r="BK68" s="141">
        <v>809.9425</v>
      </c>
      <c r="BL68" s="140">
        <v>251.74149999999997</v>
      </c>
      <c r="BM68" s="142">
        <v>10640</v>
      </c>
      <c r="BN68" s="143">
        <v>5743.7529999999997</v>
      </c>
      <c r="BO68" s="139">
        <v>29384</v>
      </c>
      <c r="BP68" s="140">
        <v>30837</v>
      </c>
      <c r="BQ68" s="141">
        <v>4199</v>
      </c>
      <c r="BR68" s="140">
        <v>25256.548800000008</v>
      </c>
      <c r="BS68" s="141">
        <v>28843.343000000001</v>
      </c>
      <c r="BT68" s="140">
        <v>6646.0801000000001</v>
      </c>
      <c r="BU68" s="142">
        <v>64420</v>
      </c>
      <c r="BV68" s="143">
        <v>60745.971900000004</v>
      </c>
      <c r="BW68" s="146">
        <v>165401</v>
      </c>
      <c r="BX68" s="147">
        <f t="shared" si="20"/>
        <v>93150</v>
      </c>
      <c r="BY68" s="148">
        <f t="shared" si="21"/>
        <v>0.5631767643484622</v>
      </c>
      <c r="BZ68" s="146">
        <v>144089.46670000005</v>
      </c>
      <c r="CA68" s="147">
        <f t="shared" si="22"/>
        <v>76004.862400000013</v>
      </c>
      <c r="CB68" s="148">
        <f t="shared" si="23"/>
        <v>0.52748382057826015</v>
      </c>
    </row>
    <row r="69" spans="1:80" s="45" customFormat="1" x14ac:dyDescent="0.25">
      <c r="A69" s="15" t="s">
        <v>218</v>
      </c>
      <c r="B69" s="16" t="s">
        <v>219</v>
      </c>
      <c r="C69" s="17" t="s">
        <v>69</v>
      </c>
      <c r="D69" s="16" t="s">
        <v>220</v>
      </c>
      <c r="E69" s="17" t="s">
        <v>221</v>
      </c>
      <c r="F69" s="16" t="s">
        <v>222</v>
      </c>
      <c r="G69" s="17" t="s">
        <v>223</v>
      </c>
      <c r="H69" s="17" t="s">
        <v>27</v>
      </c>
      <c r="I69" s="77" t="s">
        <v>52</v>
      </c>
      <c r="J69" s="78">
        <v>13</v>
      </c>
      <c r="K69" s="78">
        <v>21</v>
      </c>
      <c r="L69" s="79">
        <f t="shared" si="35"/>
        <v>5</v>
      </c>
      <c r="M69" s="201">
        <f>AH69/AH$76</f>
        <v>0.67945142627814892</v>
      </c>
      <c r="N69" s="202">
        <f>AP69/AP$76</f>
        <v>0.17425418021490335</v>
      </c>
      <c r="O69" s="202">
        <f>AX69/AX$76</f>
        <v>0.32408526105458507</v>
      </c>
      <c r="P69" s="202">
        <f>BF69/BF$76</f>
        <v>0.38688053680183704</v>
      </c>
      <c r="Q69" s="202">
        <f>BN69/BN$76</f>
        <v>0.42242431955433818</v>
      </c>
      <c r="R69" s="203">
        <f>BV69/BV$76</f>
        <v>0.71216648982817621</v>
      </c>
      <c r="S69" s="204">
        <f>BZ69/$BZ$76</f>
        <v>0.52695140498360293</v>
      </c>
      <c r="T69" s="91">
        <f t="shared" si="12"/>
        <v>7.175201190476189</v>
      </c>
      <c r="U69" s="92">
        <f t="shared" si="13"/>
        <v>1.2226886899563316</v>
      </c>
      <c r="V69" s="92">
        <f t="shared" si="14"/>
        <v>1.4674990932642487</v>
      </c>
      <c r="W69" s="92">
        <f t="shared" si="15"/>
        <v>0.59775409695409698</v>
      </c>
      <c r="X69" s="92">
        <f t="shared" si="16"/>
        <v>0.60513396484820814</v>
      </c>
      <c r="Y69" s="179">
        <f t="shared" si="17"/>
        <v>1.3266816015220801</v>
      </c>
      <c r="Z69" s="185">
        <f t="shared" si="18"/>
        <v>1.2323963858600071</v>
      </c>
      <c r="AA69" s="38">
        <v>229</v>
      </c>
      <c r="AB69" s="39">
        <v>46</v>
      </c>
      <c r="AC69" s="40">
        <v>61</v>
      </c>
      <c r="AD69" s="39">
        <v>1807.6931999999999</v>
      </c>
      <c r="AE69" s="40">
        <v>279.05959999999999</v>
      </c>
      <c r="AF69" s="39">
        <v>324.11480000000006</v>
      </c>
      <c r="AG69" s="41">
        <v>336</v>
      </c>
      <c r="AH69" s="42">
        <v>2410.8675999999996</v>
      </c>
      <c r="AI69" s="43">
        <v>2089</v>
      </c>
      <c r="AJ69" s="39">
        <v>129</v>
      </c>
      <c r="AK69" s="40">
        <v>72</v>
      </c>
      <c r="AL69" s="39">
        <v>2300.1550999999999</v>
      </c>
      <c r="AM69" s="40">
        <v>441.10020000000003</v>
      </c>
      <c r="AN69" s="39">
        <v>58.701800000000006</v>
      </c>
      <c r="AO69" s="41">
        <v>2290</v>
      </c>
      <c r="AP69" s="44">
        <v>2799.9570999999996</v>
      </c>
      <c r="AQ69" s="38">
        <v>1004</v>
      </c>
      <c r="AR69" s="39">
        <v>1797</v>
      </c>
      <c r="AS69" s="40">
        <v>1059</v>
      </c>
      <c r="AT69" s="39">
        <v>1059.2856000000002</v>
      </c>
      <c r="AU69" s="40">
        <v>3224.8049999999998</v>
      </c>
      <c r="AV69" s="39">
        <v>1380.4558999999999</v>
      </c>
      <c r="AW69" s="41">
        <v>3860</v>
      </c>
      <c r="AX69" s="42">
        <v>5664.5464999999995</v>
      </c>
      <c r="AY69" s="43">
        <v>648</v>
      </c>
      <c r="AZ69" s="39">
        <v>3805</v>
      </c>
      <c r="BA69" s="40">
        <v>209</v>
      </c>
      <c r="BB69" s="39">
        <v>244.24120000000002</v>
      </c>
      <c r="BC69" s="40">
        <v>2140.0241000000001</v>
      </c>
      <c r="BD69" s="39">
        <v>402.46429999999998</v>
      </c>
      <c r="BE69" s="41">
        <v>4662</v>
      </c>
      <c r="BF69" s="44">
        <v>2786.7296000000001</v>
      </c>
      <c r="BG69" s="38">
        <v>2972</v>
      </c>
      <c r="BH69" s="39">
        <v>980</v>
      </c>
      <c r="BI69" s="40">
        <v>429</v>
      </c>
      <c r="BJ69" s="39">
        <v>1679.6840999999999</v>
      </c>
      <c r="BK69" s="40">
        <v>669.38979999999992</v>
      </c>
      <c r="BL69" s="39">
        <v>302.01799999999997</v>
      </c>
      <c r="BM69" s="41">
        <v>4381</v>
      </c>
      <c r="BN69" s="42">
        <v>2651.0918999999999</v>
      </c>
      <c r="BO69" s="38">
        <v>14392</v>
      </c>
      <c r="BP69" s="39">
        <v>11076</v>
      </c>
      <c r="BQ69" s="40">
        <v>4491</v>
      </c>
      <c r="BR69" s="39">
        <v>12799.096200000002</v>
      </c>
      <c r="BS69" s="40">
        <v>14082.883999999998</v>
      </c>
      <c r="BT69" s="39">
        <v>12864.073900000001</v>
      </c>
      <c r="BU69" s="41">
        <v>29959</v>
      </c>
      <c r="BV69" s="42">
        <v>39746.054100000001</v>
      </c>
      <c r="BW69" s="55">
        <v>45488</v>
      </c>
      <c r="BX69" s="62">
        <f t="shared" ref="BX69:BX75" si="37">AA69+AI69+AQ69+AY69+BG69+BO69</f>
        <v>21334</v>
      </c>
      <c r="BY69" s="63">
        <f t="shared" ref="BY69:BY75" si="38">BX69/BW69</f>
        <v>0.46900281392894827</v>
      </c>
      <c r="BZ69" s="55">
        <v>56059.246800000001</v>
      </c>
      <c r="CA69" s="62">
        <f t="shared" ref="CA69:CA75" si="39">AD69+AL69+AT69+BB69+BJ69+BR69</f>
        <v>19890.155400000003</v>
      </c>
      <c r="CB69" s="63">
        <f t="shared" ref="CB69:CB75" si="40">CA69/BZ69</f>
        <v>0.35480596931602021</v>
      </c>
    </row>
    <row r="70" spans="1:80" s="45" customFormat="1" x14ac:dyDescent="0.25">
      <c r="A70" s="93" t="s">
        <v>218</v>
      </c>
      <c r="B70" s="94" t="s">
        <v>219</v>
      </c>
      <c r="C70" s="95" t="s">
        <v>82</v>
      </c>
      <c r="D70" s="94" t="s">
        <v>224</v>
      </c>
      <c r="E70" s="95" t="s">
        <v>225</v>
      </c>
      <c r="F70" s="94" t="s">
        <v>226</v>
      </c>
      <c r="G70" s="95" t="s">
        <v>227</v>
      </c>
      <c r="H70" s="95" t="s">
        <v>27</v>
      </c>
      <c r="I70" s="96" t="s">
        <v>88</v>
      </c>
      <c r="J70" s="97">
        <v>1</v>
      </c>
      <c r="K70" s="97">
        <v>5</v>
      </c>
      <c r="L70" s="98">
        <f t="shared" si="35"/>
        <v>5</v>
      </c>
      <c r="M70" s="205">
        <f t="shared" ref="M70:M75" si="41">AH70/AH$76</f>
        <v>6.8684362120433246E-2</v>
      </c>
      <c r="N70" s="206">
        <f t="shared" ref="N70:N75" si="42">AP70/AP$76</f>
        <v>0.2005802454381595</v>
      </c>
      <c r="O70" s="206">
        <f t="shared" ref="O70:O75" si="43">AX70/AX$76</f>
        <v>0.13840731707053336</v>
      </c>
      <c r="P70" s="206">
        <f t="shared" ref="P70:P75" si="44">BF70/BF$76</f>
        <v>0.11549332429571191</v>
      </c>
      <c r="Q70" s="206">
        <f t="shared" ref="Q70:Q75" si="45">BN70/BN$76</f>
        <v>0.15668457576405123</v>
      </c>
      <c r="R70" s="207">
        <f t="shared" ref="R70:R75" si="46">BV70/BV$76</f>
        <v>9.500983795763529E-2</v>
      </c>
      <c r="S70" s="208">
        <f t="shared" ref="S70:S75" si="47">BZ70/$BZ$76</f>
        <v>0.1222324686267638</v>
      </c>
      <c r="T70" s="99">
        <f t="shared" si="12"/>
        <v>3.8079640625</v>
      </c>
      <c r="U70" s="100">
        <f t="shared" si="13"/>
        <v>0.71845084707980389</v>
      </c>
      <c r="V70" s="100">
        <f t="shared" si="14"/>
        <v>0.82312412385165012</v>
      </c>
      <c r="W70" s="100">
        <f t="shared" si="15"/>
        <v>0.5564595986622074</v>
      </c>
      <c r="X70" s="100">
        <f t="shared" si="16"/>
        <v>0.49738816388467377</v>
      </c>
      <c r="Y70" s="180">
        <f t="shared" si="17"/>
        <v>0.9016331746301649</v>
      </c>
      <c r="Z70" s="186">
        <f t="shared" si="18"/>
        <v>0.77209299370621054</v>
      </c>
      <c r="AA70" s="101">
        <v>59</v>
      </c>
      <c r="AB70" s="102">
        <v>5</v>
      </c>
      <c r="AC70" s="103"/>
      <c r="AD70" s="102">
        <v>227.01499999999999</v>
      </c>
      <c r="AE70" s="103">
        <v>16.694700000000001</v>
      </c>
      <c r="AF70" s="102"/>
      <c r="AG70" s="104">
        <v>64</v>
      </c>
      <c r="AH70" s="105">
        <v>243.7097</v>
      </c>
      <c r="AI70" s="106">
        <v>3884</v>
      </c>
      <c r="AJ70" s="102">
        <v>500</v>
      </c>
      <c r="AK70" s="103">
        <v>102</v>
      </c>
      <c r="AL70" s="102">
        <v>2532.7250000000004</v>
      </c>
      <c r="AM70" s="103">
        <v>651.00379999999996</v>
      </c>
      <c r="AN70" s="102">
        <v>39.241699999999994</v>
      </c>
      <c r="AO70" s="104">
        <v>4486</v>
      </c>
      <c r="AP70" s="107">
        <v>3222.9705000000004</v>
      </c>
      <c r="AQ70" s="101">
        <v>1647</v>
      </c>
      <c r="AR70" s="102">
        <v>932</v>
      </c>
      <c r="AS70" s="103">
        <v>360</v>
      </c>
      <c r="AT70" s="102">
        <v>1105.1486</v>
      </c>
      <c r="AU70" s="103">
        <v>1052.8595999999998</v>
      </c>
      <c r="AV70" s="102">
        <v>261.15359999999998</v>
      </c>
      <c r="AW70" s="104">
        <v>2939</v>
      </c>
      <c r="AX70" s="105">
        <v>2419.1617999999999</v>
      </c>
      <c r="AY70" s="106">
        <v>219</v>
      </c>
      <c r="AZ70" s="102">
        <v>1262</v>
      </c>
      <c r="BA70" s="103">
        <v>14</v>
      </c>
      <c r="BB70" s="102">
        <v>89.470699999999994</v>
      </c>
      <c r="BC70" s="103">
        <v>723.08920000000001</v>
      </c>
      <c r="BD70" s="102">
        <v>19.347200000000001</v>
      </c>
      <c r="BE70" s="104">
        <v>1495</v>
      </c>
      <c r="BF70" s="107">
        <v>831.90710000000001</v>
      </c>
      <c r="BG70" s="101">
        <v>1399</v>
      </c>
      <c r="BH70" s="102">
        <v>349</v>
      </c>
      <c r="BI70" s="103">
        <v>229</v>
      </c>
      <c r="BJ70" s="102">
        <v>669.31639999999993</v>
      </c>
      <c r="BK70" s="103">
        <v>205.55950000000001</v>
      </c>
      <c r="BL70" s="102">
        <v>108.46050000000001</v>
      </c>
      <c r="BM70" s="104">
        <v>1977</v>
      </c>
      <c r="BN70" s="105">
        <v>983.33640000000003</v>
      </c>
      <c r="BO70" s="101">
        <v>3625</v>
      </c>
      <c r="BP70" s="102">
        <v>1645</v>
      </c>
      <c r="BQ70" s="103">
        <v>611</v>
      </c>
      <c r="BR70" s="102">
        <v>3027.4848000000002</v>
      </c>
      <c r="BS70" s="103">
        <v>1553.9349999999997</v>
      </c>
      <c r="BT70" s="102">
        <v>721.08489999999995</v>
      </c>
      <c r="BU70" s="104">
        <v>5881</v>
      </c>
      <c r="BV70" s="105">
        <v>5302.5046999999995</v>
      </c>
      <c r="BW70" s="108">
        <v>16842</v>
      </c>
      <c r="BX70" s="109">
        <f t="shared" si="37"/>
        <v>10833</v>
      </c>
      <c r="BY70" s="110">
        <f t="shared" si="38"/>
        <v>0.64321339508371922</v>
      </c>
      <c r="BZ70" s="108">
        <v>13003.590199999999</v>
      </c>
      <c r="CA70" s="109">
        <f t="shared" si="39"/>
        <v>7651.1605</v>
      </c>
      <c r="CB70" s="110">
        <f t="shared" si="40"/>
        <v>0.5883883129445282</v>
      </c>
    </row>
    <row r="71" spans="1:80" s="45" customFormat="1" x14ac:dyDescent="0.25">
      <c r="A71" s="93" t="s">
        <v>218</v>
      </c>
      <c r="B71" s="94" t="s">
        <v>219</v>
      </c>
      <c r="C71" s="95" t="s">
        <v>82</v>
      </c>
      <c r="D71" s="94" t="s">
        <v>228</v>
      </c>
      <c r="E71" s="95" t="s">
        <v>229</v>
      </c>
      <c r="F71" s="94" t="s">
        <v>230</v>
      </c>
      <c r="G71" s="95" t="s">
        <v>231</v>
      </c>
      <c r="H71" s="95" t="s">
        <v>27</v>
      </c>
      <c r="I71" s="96" t="s">
        <v>88</v>
      </c>
      <c r="J71" s="97">
        <v>2</v>
      </c>
      <c r="K71" s="97">
        <v>5</v>
      </c>
      <c r="L71" s="98">
        <f t="shared" si="35"/>
        <v>5</v>
      </c>
      <c r="M71" s="205">
        <f t="shared" si="41"/>
        <v>7.119348209373845E-2</v>
      </c>
      <c r="N71" s="206">
        <f t="shared" si="42"/>
        <v>0.14061783475669754</v>
      </c>
      <c r="O71" s="206">
        <f t="shared" si="43"/>
        <v>0.10229099594407864</v>
      </c>
      <c r="P71" s="206">
        <f t="shared" si="44"/>
        <v>0.16164268283635297</v>
      </c>
      <c r="Q71" s="206">
        <f t="shared" si="45"/>
        <v>0.11864217867534141</v>
      </c>
      <c r="R71" s="207">
        <f t="shared" si="46"/>
        <v>8.0489228076327801E-2</v>
      </c>
      <c r="S71" s="208">
        <f t="shared" si="47"/>
        <v>0.10058846476728077</v>
      </c>
      <c r="T71" s="99">
        <f t="shared" si="12"/>
        <v>4.4318017543859654</v>
      </c>
      <c r="U71" s="100">
        <f t="shared" si="13"/>
        <v>0.96682943945228939</v>
      </c>
      <c r="V71" s="100">
        <f t="shared" si="14"/>
        <v>0.84694467077214586</v>
      </c>
      <c r="W71" s="100">
        <f t="shared" si="15"/>
        <v>0.65818224985867724</v>
      </c>
      <c r="X71" s="100">
        <f t="shared" si="16"/>
        <v>0.52251663157894734</v>
      </c>
      <c r="Y71" s="180">
        <f t="shared" si="17"/>
        <v>0.90749668686868712</v>
      </c>
      <c r="Z71" s="186">
        <f t="shared" si="18"/>
        <v>0.84599671910822993</v>
      </c>
      <c r="AA71" s="101">
        <v>53</v>
      </c>
      <c r="AB71" s="102">
        <v>1</v>
      </c>
      <c r="AC71" s="103">
        <v>3</v>
      </c>
      <c r="AD71" s="102">
        <v>243.16810000000001</v>
      </c>
      <c r="AE71" s="103">
        <v>4.1151</v>
      </c>
      <c r="AF71" s="102">
        <v>5.3294999999999995</v>
      </c>
      <c r="AG71" s="104">
        <v>57</v>
      </c>
      <c r="AH71" s="105">
        <v>252.61270000000002</v>
      </c>
      <c r="AI71" s="106">
        <v>2264</v>
      </c>
      <c r="AJ71" s="102">
        <v>33</v>
      </c>
      <c r="AK71" s="103">
        <v>40</v>
      </c>
      <c r="AL71" s="102">
        <v>2194.7557000000002</v>
      </c>
      <c r="AM71" s="103">
        <v>50.856899999999996</v>
      </c>
      <c r="AN71" s="102">
        <v>13.867799999999999</v>
      </c>
      <c r="AO71" s="104">
        <v>2337</v>
      </c>
      <c r="AP71" s="107">
        <v>2259.4804000000004</v>
      </c>
      <c r="AQ71" s="101">
        <v>906</v>
      </c>
      <c r="AR71" s="102">
        <v>719</v>
      </c>
      <c r="AS71" s="103">
        <v>486</v>
      </c>
      <c r="AT71" s="102">
        <v>631.65869999999995</v>
      </c>
      <c r="AU71" s="103">
        <v>826.42780000000005</v>
      </c>
      <c r="AV71" s="102">
        <v>329.81369999999998</v>
      </c>
      <c r="AW71" s="104">
        <v>2111</v>
      </c>
      <c r="AX71" s="105">
        <v>1787.9001999999998</v>
      </c>
      <c r="AY71" s="106">
        <v>285</v>
      </c>
      <c r="AZ71" s="102">
        <v>1257</v>
      </c>
      <c r="BA71" s="103">
        <v>227</v>
      </c>
      <c r="BB71" s="102">
        <v>94.289599999999993</v>
      </c>
      <c r="BC71" s="103">
        <v>935.40390000000002</v>
      </c>
      <c r="BD71" s="102">
        <v>134.6309</v>
      </c>
      <c r="BE71" s="104">
        <v>1769</v>
      </c>
      <c r="BF71" s="107">
        <v>1164.3244</v>
      </c>
      <c r="BG71" s="101">
        <v>1114</v>
      </c>
      <c r="BH71" s="102">
        <v>258</v>
      </c>
      <c r="BI71" s="103">
        <v>53</v>
      </c>
      <c r="BJ71" s="102">
        <v>539.81679999999994</v>
      </c>
      <c r="BK71" s="103">
        <v>167.92700000000002</v>
      </c>
      <c r="BL71" s="102">
        <v>36.842399999999998</v>
      </c>
      <c r="BM71" s="104">
        <v>1425</v>
      </c>
      <c r="BN71" s="105">
        <v>744.58619999999996</v>
      </c>
      <c r="BO71" s="101">
        <v>2309</v>
      </c>
      <c r="BP71" s="102">
        <v>2528</v>
      </c>
      <c r="BQ71" s="103">
        <v>113</v>
      </c>
      <c r="BR71" s="102">
        <v>1916.4871000000003</v>
      </c>
      <c r="BS71" s="103">
        <v>2357.9482000000007</v>
      </c>
      <c r="BT71" s="102">
        <v>217.67330000000001</v>
      </c>
      <c r="BU71" s="104">
        <v>4950</v>
      </c>
      <c r="BV71" s="105">
        <v>4492.1086000000014</v>
      </c>
      <c r="BW71" s="108">
        <v>12649</v>
      </c>
      <c r="BX71" s="109">
        <f t="shared" si="37"/>
        <v>6931</v>
      </c>
      <c r="BY71" s="110">
        <f t="shared" si="38"/>
        <v>0.54794845442327456</v>
      </c>
      <c r="BZ71" s="108">
        <v>10701.012500000001</v>
      </c>
      <c r="CA71" s="109">
        <f t="shared" si="39"/>
        <v>5620.1760000000004</v>
      </c>
      <c r="CB71" s="110">
        <f t="shared" si="40"/>
        <v>0.52520039575694355</v>
      </c>
    </row>
    <row r="72" spans="1:80" s="45" customFormat="1" x14ac:dyDescent="0.25">
      <c r="A72" s="93" t="s">
        <v>218</v>
      </c>
      <c r="B72" s="94" t="s">
        <v>219</v>
      </c>
      <c r="C72" s="95" t="s">
        <v>82</v>
      </c>
      <c r="D72" s="94" t="s">
        <v>232</v>
      </c>
      <c r="E72" s="95" t="s">
        <v>233</v>
      </c>
      <c r="F72" s="94" t="s">
        <v>234</v>
      </c>
      <c r="G72" s="95" t="s">
        <v>235</v>
      </c>
      <c r="H72" s="95" t="s">
        <v>27</v>
      </c>
      <c r="I72" s="96" t="s">
        <v>88</v>
      </c>
      <c r="J72" s="97">
        <v>1</v>
      </c>
      <c r="K72" s="97">
        <v>5</v>
      </c>
      <c r="L72" s="98">
        <f t="shared" si="35"/>
        <v>5</v>
      </c>
      <c r="M72" s="205">
        <f t="shared" si="41"/>
        <v>7.6760047753036992E-2</v>
      </c>
      <c r="N72" s="206">
        <f t="shared" si="42"/>
        <v>0.15259214314821851</v>
      </c>
      <c r="O72" s="206">
        <f t="shared" si="43"/>
        <v>0.13914790402717586</v>
      </c>
      <c r="P72" s="206">
        <f t="shared" si="44"/>
        <v>9.8686488793008842E-2</v>
      </c>
      <c r="Q72" s="206">
        <f t="shared" si="45"/>
        <v>0.10284682929593231</v>
      </c>
      <c r="R72" s="207">
        <f t="shared" si="46"/>
        <v>6.1032740990058877E-2</v>
      </c>
      <c r="S72" s="208">
        <f t="shared" si="47"/>
        <v>9.3236686089084961E-2</v>
      </c>
      <c r="T72" s="99">
        <f t="shared" si="12"/>
        <v>5.5584551020408171</v>
      </c>
      <c r="U72" s="100">
        <f t="shared" si="13"/>
        <v>0.81107720807145234</v>
      </c>
      <c r="V72" s="100">
        <f t="shared" si="14"/>
        <v>0.85426982788900607</v>
      </c>
      <c r="W72" s="100">
        <f t="shared" si="15"/>
        <v>0.58554052718286664</v>
      </c>
      <c r="X72" s="100">
        <f t="shared" si="16"/>
        <v>0.496123136049193</v>
      </c>
      <c r="Y72" s="180">
        <f t="shared" si="17"/>
        <v>0.82495541293291363</v>
      </c>
      <c r="Z72" s="186">
        <f t="shared" si="18"/>
        <v>0.78953277083499174</v>
      </c>
      <c r="AA72" s="101">
        <v>41</v>
      </c>
      <c r="AB72" s="102">
        <v>5</v>
      </c>
      <c r="AC72" s="103">
        <v>3</v>
      </c>
      <c r="AD72" s="102">
        <v>256.69240000000002</v>
      </c>
      <c r="AE72" s="103">
        <v>14.517199999999999</v>
      </c>
      <c r="AF72" s="102">
        <v>1.1547000000000001</v>
      </c>
      <c r="AG72" s="104">
        <v>49</v>
      </c>
      <c r="AH72" s="105">
        <v>272.36430000000001</v>
      </c>
      <c r="AI72" s="106">
        <v>2932</v>
      </c>
      <c r="AJ72" s="102">
        <v>41</v>
      </c>
      <c r="AK72" s="103">
        <v>50</v>
      </c>
      <c r="AL72" s="102">
        <v>2386.7399</v>
      </c>
      <c r="AM72" s="103">
        <v>44.537199999999999</v>
      </c>
      <c r="AN72" s="102">
        <v>20.609300000000001</v>
      </c>
      <c r="AO72" s="104">
        <v>3023</v>
      </c>
      <c r="AP72" s="107">
        <v>2451.8864000000003</v>
      </c>
      <c r="AQ72" s="101">
        <v>1593</v>
      </c>
      <c r="AR72" s="102">
        <v>797</v>
      </c>
      <c r="AS72" s="103">
        <v>457</v>
      </c>
      <c r="AT72" s="102">
        <v>1117.8863999999999</v>
      </c>
      <c r="AU72" s="103">
        <v>893.7998</v>
      </c>
      <c r="AV72" s="102">
        <v>420.42000000000007</v>
      </c>
      <c r="AW72" s="104">
        <v>2847</v>
      </c>
      <c r="AX72" s="105">
        <v>2432.1062000000002</v>
      </c>
      <c r="AY72" s="106">
        <v>208</v>
      </c>
      <c r="AZ72" s="102">
        <v>987</v>
      </c>
      <c r="BA72" s="103">
        <v>19</v>
      </c>
      <c r="BB72" s="102">
        <v>66.2136</v>
      </c>
      <c r="BC72" s="103">
        <v>615.02250000000004</v>
      </c>
      <c r="BD72" s="102">
        <v>29.610099999999996</v>
      </c>
      <c r="BE72" s="104">
        <v>1214</v>
      </c>
      <c r="BF72" s="107">
        <v>710.84620000000007</v>
      </c>
      <c r="BG72" s="101">
        <v>1127</v>
      </c>
      <c r="BH72" s="102">
        <v>124</v>
      </c>
      <c r="BI72" s="103">
        <v>50</v>
      </c>
      <c r="BJ72" s="102">
        <v>527.21180000000004</v>
      </c>
      <c r="BK72" s="103">
        <v>91.8001</v>
      </c>
      <c r="BL72" s="102">
        <v>26.444299999999998</v>
      </c>
      <c r="BM72" s="104">
        <v>1301</v>
      </c>
      <c r="BN72" s="105">
        <v>645.45620000000008</v>
      </c>
      <c r="BO72" s="101">
        <v>1519</v>
      </c>
      <c r="BP72" s="102">
        <v>2596</v>
      </c>
      <c r="BQ72" s="103">
        <v>14</v>
      </c>
      <c r="BR72" s="102">
        <v>965.97450000000003</v>
      </c>
      <c r="BS72" s="103">
        <v>2420.3449000000001</v>
      </c>
      <c r="BT72" s="102">
        <v>19.921500000000002</v>
      </c>
      <c r="BU72" s="104">
        <v>4129</v>
      </c>
      <c r="BV72" s="105">
        <v>3406.2409000000002</v>
      </c>
      <c r="BW72" s="108">
        <v>12563</v>
      </c>
      <c r="BX72" s="109">
        <f t="shared" si="37"/>
        <v>7420</v>
      </c>
      <c r="BY72" s="110">
        <f t="shared" si="38"/>
        <v>0.59062325877577015</v>
      </c>
      <c r="BZ72" s="108">
        <v>9918.9002000000019</v>
      </c>
      <c r="CA72" s="109">
        <f t="shared" si="39"/>
        <v>5320.7186000000002</v>
      </c>
      <c r="CB72" s="110">
        <f t="shared" si="40"/>
        <v>0.53642223358593721</v>
      </c>
    </row>
    <row r="73" spans="1:80" s="45" customFormat="1" x14ac:dyDescent="0.25">
      <c r="A73" s="93" t="s">
        <v>218</v>
      </c>
      <c r="B73" s="94" t="s">
        <v>219</v>
      </c>
      <c r="C73" s="95" t="s">
        <v>82</v>
      </c>
      <c r="D73" s="94" t="s">
        <v>236</v>
      </c>
      <c r="E73" s="95" t="s">
        <v>237</v>
      </c>
      <c r="F73" s="94" t="s">
        <v>238</v>
      </c>
      <c r="G73" s="95" t="s">
        <v>239</v>
      </c>
      <c r="H73" s="95" t="s">
        <v>27</v>
      </c>
      <c r="I73" s="96" t="s">
        <v>88</v>
      </c>
      <c r="J73" s="97">
        <v>1</v>
      </c>
      <c r="K73" s="97">
        <v>5</v>
      </c>
      <c r="L73" s="98">
        <f t="shared" si="35"/>
        <v>5</v>
      </c>
      <c r="M73" s="205">
        <f t="shared" si="41"/>
        <v>6.4947427694055898E-2</v>
      </c>
      <c r="N73" s="206">
        <f t="shared" si="42"/>
        <v>0.14676432817147825</v>
      </c>
      <c r="O73" s="206">
        <f t="shared" si="43"/>
        <v>0.12871326815221432</v>
      </c>
      <c r="P73" s="206">
        <f t="shared" si="44"/>
        <v>0.10505113149450389</v>
      </c>
      <c r="Q73" s="206">
        <f t="shared" si="45"/>
        <v>7.9834472769227172E-2</v>
      </c>
      <c r="R73" s="207">
        <f t="shared" si="46"/>
        <v>2.8160294342922707E-2</v>
      </c>
      <c r="S73" s="208">
        <f t="shared" si="47"/>
        <v>7.2076278028414001E-2</v>
      </c>
      <c r="T73" s="99">
        <f t="shared" si="12"/>
        <v>4.2675944444444447</v>
      </c>
      <c r="U73" s="100">
        <f t="shared" si="13"/>
        <v>0.69136432131339787</v>
      </c>
      <c r="V73" s="100">
        <f t="shared" si="14"/>
        <v>0.74125986820428336</v>
      </c>
      <c r="W73" s="100">
        <f t="shared" si="15"/>
        <v>0.65913867595818809</v>
      </c>
      <c r="X73" s="100">
        <f t="shared" si="16"/>
        <v>0.49755014895729893</v>
      </c>
      <c r="Y73" s="180">
        <f t="shared" si="17"/>
        <v>0.61972701104100947</v>
      </c>
      <c r="Z73" s="186">
        <f t="shared" si="18"/>
        <v>0.68517285318559562</v>
      </c>
      <c r="AA73" s="101">
        <v>45</v>
      </c>
      <c r="AB73" s="102">
        <v>5</v>
      </c>
      <c r="AC73" s="103">
        <v>4</v>
      </c>
      <c r="AD73" s="102">
        <v>206.66229999999999</v>
      </c>
      <c r="AE73" s="103">
        <v>21.718399999999999</v>
      </c>
      <c r="AF73" s="102">
        <v>2.0693999999999999</v>
      </c>
      <c r="AG73" s="104">
        <v>54</v>
      </c>
      <c r="AH73" s="105">
        <v>230.45009999999999</v>
      </c>
      <c r="AI73" s="106">
        <v>3097</v>
      </c>
      <c r="AJ73" s="102">
        <v>249</v>
      </c>
      <c r="AK73" s="103">
        <v>65</v>
      </c>
      <c r="AL73" s="102">
        <v>2049.9821999999999</v>
      </c>
      <c r="AM73" s="103">
        <v>274.2901</v>
      </c>
      <c r="AN73" s="102">
        <v>33.971400000000003</v>
      </c>
      <c r="AO73" s="104">
        <v>3411</v>
      </c>
      <c r="AP73" s="107">
        <v>2358.2437</v>
      </c>
      <c r="AQ73" s="101">
        <v>1722</v>
      </c>
      <c r="AR73" s="102">
        <v>962</v>
      </c>
      <c r="AS73" s="103">
        <v>351</v>
      </c>
      <c r="AT73" s="102">
        <v>1005.4145</v>
      </c>
      <c r="AU73" s="103">
        <v>993.13009999999997</v>
      </c>
      <c r="AV73" s="102">
        <v>251.17909999999998</v>
      </c>
      <c r="AW73" s="104">
        <v>3035</v>
      </c>
      <c r="AX73" s="105">
        <v>2249.7237</v>
      </c>
      <c r="AY73" s="106">
        <v>116</v>
      </c>
      <c r="AZ73" s="102">
        <v>989</v>
      </c>
      <c r="BA73" s="103">
        <v>43</v>
      </c>
      <c r="BB73" s="102">
        <v>40.405900000000003</v>
      </c>
      <c r="BC73" s="103">
        <v>674.69269999999995</v>
      </c>
      <c r="BD73" s="102">
        <v>41.592600000000004</v>
      </c>
      <c r="BE73" s="104">
        <v>1148</v>
      </c>
      <c r="BF73" s="107">
        <v>756.69119999999998</v>
      </c>
      <c r="BG73" s="101">
        <v>875</v>
      </c>
      <c r="BH73" s="102">
        <v>73</v>
      </c>
      <c r="BI73" s="103">
        <v>59</v>
      </c>
      <c r="BJ73" s="102">
        <v>421.73820000000001</v>
      </c>
      <c r="BK73" s="103">
        <v>51.796599999999998</v>
      </c>
      <c r="BL73" s="102">
        <v>27.498200000000001</v>
      </c>
      <c r="BM73" s="104">
        <v>1007</v>
      </c>
      <c r="BN73" s="105">
        <v>501.03300000000002</v>
      </c>
      <c r="BO73" s="101">
        <v>2014</v>
      </c>
      <c r="BP73" s="102">
        <v>494</v>
      </c>
      <c r="BQ73" s="103">
        <v>28</v>
      </c>
      <c r="BR73" s="102">
        <v>1407.6130000000001</v>
      </c>
      <c r="BS73" s="103">
        <v>149.2398</v>
      </c>
      <c r="BT73" s="102">
        <v>14.774900000000001</v>
      </c>
      <c r="BU73" s="104">
        <v>2536</v>
      </c>
      <c r="BV73" s="105">
        <v>1571.6277</v>
      </c>
      <c r="BW73" s="108">
        <v>11191</v>
      </c>
      <c r="BX73" s="109">
        <f t="shared" si="37"/>
        <v>7869</v>
      </c>
      <c r="BY73" s="110">
        <f t="shared" si="38"/>
        <v>0.70315432043606474</v>
      </c>
      <c r="BZ73" s="108">
        <v>7667.7694000000001</v>
      </c>
      <c r="CA73" s="109">
        <f t="shared" si="39"/>
        <v>5131.8161</v>
      </c>
      <c r="CB73" s="110">
        <f t="shared" si="40"/>
        <v>0.66927105293489919</v>
      </c>
    </row>
    <row r="74" spans="1:80" s="45" customFormat="1" x14ac:dyDescent="0.25">
      <c r="A74" s="93" t="s">
        <v>218</v>
      </c>
      <c r="B74" s="94" t="s">
        <v>219</v>
      </c>
      <c r="C74" s="95" t="s">
        <v>82</v>
      </c>
      <c r="D74" s="94" t="s">
        <v>240</v>
      </c>
      <c r="E74" s="95" t="s">
        <v>241</v>
      </c>
      <c r="F74" s="94" t="s">
        <v>242</v>
      </c>
      <c r="G74" s="95" t="s">
        <v>243</v>
      </c>
      <c r="H74" s="95" t="s">
        <v>27</v>
      </c>
      <c r="I74" s="96" t="s">
        <v>88</v>
      </c>
      <c r="J74" s="97">
        <v>0</v>
      </c>
      <c r="K74" s="97">
        <v>4</v>
      </c>
      <c r="L74" s="98">
        <f t="shared" si="35"/>
        <v>5</v>
      </c>
      <c r="M74" s="205">
        <f t="shared" si="41"/>
        <v>3.8963254060586386E-2</v>
      </c>
      <c r="N74" s="206">
        <f t="shared" si="42"/>
        <v>0.11138009937855711</v>
      </c>
      <c r="O74" s="206">
        <f t="shared" si="43"/>
        <v>8.3279977038394459E-2</v>
      </c>
      <c r="P74" s="206">
        <f t="shared" si="44"/>
        <v>8.9486404362403404E-2</v>
      </c>
      <c r="Q74" s="206">
        <f t="shared" si="45"/>
        <v>7.8421846219008759E-2</v>
      </c>
      <c r="R74" s="207">
        <f t="shared" si="46"/>
        <v>0</v>
      </c>
      <c r="S74" s="208">
        <f t="shared" si="47"/>
        <v>4.2490307627487844E-2</v>
      </c>
      <c r="T74" s="99">
        <f t="shared" si="12"/>
        <v>6.5834095238095234</v>
      </c>
      <c r="U74" s="100">
        <f t="shared" si="13"/>
        <v>0.75418525073746301</v>
      </c>
      <c r="V74" s="100">
        <f t="shared" si="14"/>
        <v>0.8091244024458033</v>
      </c>
      <c r="W74" s="100">
        <f t="shared" si="15"/>
        <v>0.60016508379888256</v>
      </c>
      <c r="X74" s="100">
        <f t="shared" si="16"/>
        <v>0.39404923939151321</v>
      </c>
      <c r="Y74" s="180" t="str">
        <f t="shared" si="17"/>
        <v>-</v>
      </c>
      <c r="Z74" s="186">
        <f t="shared" si="18"/>
        <v>0.69372203806015931</v>
      </c>
      <c r="AA74" s="101">
        <v>19</v>
      </c>
      <c r="AB74" s="102">
        <v>1</v>
      </c>
      <c r="AC74" s="103">
        <v>1</v>
      </c>
      <c r="AD74" s="102">
        <v>135.04859999999999</v>
      </c>
      <c r="AE74" s="103">
        <v>2.7953999999999999</v>
      </c>
      <c r="AF74" s="102">
        <v>0.40760000000000002</v>
      </c>
      <c r="AG74" s="104">
        <v>21</v>
      </c>
      <c r="AH74" s="105">
        <v>138.2516</v>
      </c>
      <c r="AI74" s="106">
        <v>2265</v>
      </c>
      <c r="AJ74" s="102">
        <v>27</v>
      </c>
      <c r="AK74" s="103">
        <v>81</v>
      </c>
      <c r="AL74" s="102">
        <v>1715.5558999999998</v>
      </c>
      <c r="AM74" s="103">
        <v>37.671500000000002</v>
      </c>
      <c r="AN74" s="102">
        <v>36.4542</v>
      </c>
      <c r="AO74" s="104">
        <v>2373</v>
      </c>
      <c r="AP74" s="107">
        <v>1789.6815999999997</v>
      </c>
      <c r="AQ74" s="101">
        <v>867</v>
      </c>
      <c r="AR74" s="102">
        <v>757</v>
      </c>
      <c r="AS74" s="103">
        <v>175</v>
      </c>
      <c r="AT74" s="102">
        <v>624.30920000000003</v>
      </c>
      <c r="AU74" s="103">
        <v>700.36999999999989</v>
      </c>
      <c r="AV74" s="102">
        <v>130.93559999999999</v>
      </c>
      <c r="AW74" s="104">
        <v>1799</v>
      </c>
      <c r="AX74" s="105">
        <v>1455.6148000000001</v>
      </c>
      <c r="AY74" s="106">
        <v>108</v>
      </c>
      <c r="AZ74" s="102">
        <v>951</v>
      </c>
      <c r="BA74" s="103">
        <v>15</v>
      </c>
      <c r="BB74" s="102">
        <v>39.485999999999997</v>
      </c>
      <c r="BC74" s="103">
        <v>589.48389999999995</v>
      </c>
      <c r="BD74" s="102">
        <v>15.6074</v>
      </c>
      <c r="BE74" s="104">
        <v>1074</v>
      </c>
      <c r="BF74" s="107">
        <v>644.57729999999992</v>
      </c>
      <c r="BG74" s="101">
        <v>703</v>
      </c>
      <c r="BH74" s="102">
        <v>511</v>
      </c>
      <c r="BI74" s="103">
        <v>35</v>
      </c>
      <c r="BJ74" s="102">
        <v>297.03489999999999</v>
      </c>
      <c r="BK74" s="103">
        <v>179.08419999999998</v>
      </c>
      <c r="BL74" s="102">
        <v>16.048400000000001</v>
      </c>
      <c r="BM74" s="104">
        <v>1249</v>
      </c>
      <c r="BN74" s="105">
        <v>492.16750000000002</v>
      </c>
      <c r="BO74" s="101"/>
      <c r="BP74" s="102"/>
      <c r="BQ74" s="103"/>
      <c r="BR74" s="102"/>
      <c r="BS74" s="103"/>
      <c r="BT74" s="102"/>
      <c r="BU74" s="104"/>
      <c r="BV74" s="105"/>
      <c r="BW74" s="108">
        <v>6516</v>
      </c>
      <c r="BX74" s="109">
        <f t="shared" si="37"/>
        <v>3962</v>
      </c>
      <c r="BY74" s="110">
        <f t="shared" si="38"/>
        <v>0.60804174340085937</v>
      </c>
      <c r="BZ74" s="108">
        <v>4520.2927999999984</v>
      </c>
      <c r="CA74" s="109">
        <f t="shared" si="39"/>
        <v>2811.4346</v>
      </c>
      <c r="CB74" s="110">
        <f t="shared" si="40"/>
        <v>0.6219585156076618</v>
      </c>
    </row>
    <row r="75" spans="1:80" x14ac:dyDescent="0.25">
      <c r="A75" s="112" t="s">
        <v>218</v>
      </c>
      <c r="B75" s="113" t="s">
        <v>219</v>
      </c>
      <c r="C75" s="114" t="s">
        <v>82</v>
      </c>
      <c r="D75" s="113" t="s">
        <v>244</v>
      </c>
      <c r="E75" s="114" t="s">
        <v>245</v>
      </c>
      <c r="F75" s="113" t="s">
        <v>246</v>
      </c>
      <c r="G75" s="114" t="s">
        <v>247</v>
      </c>
      <c r="H75" s="114" t="s">
        <v>27</v>
      </c>
      <c r="I75" s="115" t="s">
        <v>88</v>
      </c>
      <c r="J75" s="116">
        <v>0</v>
      </c>
      <c r="K75" s="116"/>
      <c r="L75" s="117">
        <f t="shared" si="35"/>
        <v>4</v>
      </c>
      <c r="M75" s="209">
        <f t="shared" si="41"/>
        <v>0</v>
      </c>
      <c r="N75" s="210">
        <f t="shared" si="42"/>
        <v>7.3811168891985759E-2</v>
      </c>
      <c r="O75" s="210">
        <f t="shared" si="43"/>
        <v>8.4075276713018274E-2</v>
      </c>
      <c r="P75" s="210">
        <f t="shared" si="44"/>
        <v>4.2759431416181791E-2</v>
      </c>
      <c r="Q75" s="210">
        <f t="shared" si="45"/>
        <v>4.1145777722100929E-2</v>
      </c>
      <c r="R75" s="211">
        <f t="shared" si="46"/>
        <v>2.314140880487936E-2</v>
      </c>
      <c r="S75" s="212">
        <f t="shared" si="47"/>
        <v>4.2424389877365895E-2</v>
      </c>
      <c r="T75" s="118" t="str">
        <f t="shared" si="12"/>
        <v>-</v>
      </c>
      <c r="U75" s="119">
        <f t="shared" si="13"/>
        <v>0.86255650909090897</v>
      </c>
      <c r="V75" s="119">
        <f t="shared" si="14"/>
        <v>0.97772155688622753</v>
      </c>
      <c r="W75" s="119">
        <f t="shared" si="15"/>
        <v>0.60038869395711492</v>
      </c>
      <c r="X75" s="119">
        <f t="shared" si="16"/>
        <v>0.55532623655913982</v>
      </c>
      <c r="Y75" s="181">
        <f t="shared" si="17"/>
        <v>1.4760267428571427</v>
      </c>
      <c r="Z75" s="187">
        <f t="shared" si="18"/>
        <v>0.9539801733248785</v>
      </c>
      <c r="AA75" s="120"/>
      <c r="AB75" s="121"/>
      <c r="AC75" s="122"/>
      <c r="AD75" s="121"/>
      <c r="AE75" s="122"/>
      <c r="AF75" s="121"/>
      <c r="AG75" s="123"/>
      <c r="AH75" s="124"/>
      <c r="AI75" s="125">
        <v>1349</v>
      </c>
      <c r="AJ75" s="121">
        <v>11</v>
      </c>
      <c r="AK75" s="122">
        <v>15</v>
      </c>
      <c r="AL75" s="121">
        <v>1157.4892</v>
      </c>
      <c r="AM75" s="122">
        <v>19.836300000000001</v>
      </c>
      <c r="AN75" s="121">
        <v>8.6897000000000002</v>
      </c>
      <c r="AO75" s="123">
        <v>1375</v>
      </c>
      <c r="AP75" s="126">
        <v>1186.0151999999998</v>
      </c>
      <c r="AQ75" s="120">
        <v>890</v>
      </c>
      <c r="AR75" s="121">
        <v>436</v>
      </c>
      <c r="AS75" s="122">
        <v>177</v>
      </c>
      <c r="AT75" s="121">
        <v>792.89689999999996</v>
      </c>
      <c r="AU75" s="122">
        <v>558.21100000000001</v>
      </c>
      <c r="AV75" s="121">
        <v>118.40759999999999</v>
      </c>
      <c r="AW75" s="123">
        <v>1503</v>
      </c>
      <c r="AX75" s="124">
        <v>1469.5155</v>
      </c>
      <c r="AY75" s="125">
        <v>90</v>
      </c>
      <c r="AZ75" s="121">
        <v>406</v>
      </c>
      <c r="BA75" s="122">
        <v>17</v>
      </c>
      <c r="BB75" s="121">
        <v>43.4724</v>
      </c>
      <c r="BC75" s="122">
        <v>239.93610000000001</v>
      </c>
      <c r="BD75" s="121">
        <v>24.590900000000001</v>
      </c>
      <c r="BE75" s="123">
        <v>513</v>
      </c>
      <c r="BF75" s="126">
        <v>307.99939999999998</v>
      </c>
      <c r="BG75" s="120">
        <v>389</v>
      </c>
      <c r="BH75" s="121">
        <v>57</v>
      </c>
      <c r="BI75" s="122">
        <v>19</v>
      </c>
      <c r="BJ75" s="121">
        <v>197.10980000000001</v>
      </c>
      <c r="BK75" s="122">
        <v>51.9619</v>
      </c>
      <c r="BL75" s="121">
        <v>9.1549999999999994</v>
      </c>
      <c r="BM75" s="123">
        <v>465</v>
      </c>
      <c r="BN75" s="124">
        <v>258.22669999999999</v>
      </c>
      <c r="BO75" s="120">
        <v>37</v>
      </c>
      <c r="BP75" s="121">
        <v>838</v>
      </c>
      <c r="BQ75" s="122"/>
      <c r="BR75" s="121">
        <v>18.164999999999999</v>
      </c>
      <c r="BS75" s="122">
        <v>1273.3583999999998</v>
      </c>
      <c r="BT75" s="121"/>
      <c r="BU75" s="123">
        <v>875</v>
      </c>
      <c r="BV75" s="124">
        <v>1291.5233999999998</v>
      </c>
      <c r="BW75" s="127">
        <v>4731</v>
      </c>
      <c r="BX75" s="128">
        <f t="shared" si="37"/>
        <v>2755</v>
      </c>
      <c r="BY75" s="129">
        <f t="shared" si="38"/>
        <v>0.58232931726907633</v>
      </c>
      <c r="BZ75" s="127">
        <v>4513.2802000000001</v>
      </c>
      <c r="CA75" s="128">
        <f t="shared" si="39"/>
        <v>2209.1333</v>
      </c>
      <c r="CB75" s="129">
        <f t="shared" si="40"/>
        <v>0.48947399720495971</v>
      </c>
    </row>
    <row r="76" spans="1:80" ht="9" thickBot="1" x14ac:dyDescent="0.3">
      <c r="A76" s="131" t="s">
        <v>248</v>
      </c>
      <c r="B76" s="132"/>
      <c r="C76" s="132"/>
      <c r="D76" s="132"/>
      <c r="E76" s="132"/>
      <c r="F76" s="132" t="s">
        <v>219</v>
      </c>
      <c r="G76" s="132" t="s">
        <v>7</v>
      </c>
      <c r="H76" s="132"/>
      <c r="I76" s="133"/>
      <c r="J76" s="134">
        <v>18</v>
      </c>
      <c r="K76" s="134">
        <f>SUM(K69:K75)</f>
        <v>45</v>
      </c>
      <c r="L76" s="135">
        <f t="shared" si="35"/>
        <v>5</v>
      </c>
      <c r="M76" s="213">
        <f>SUM(M69:M75)</f>
        <v>1</v>
      </c>
      <c r="N76" s="214">
        <f t="shared" ref="N76:R76" si="48">SUM(N69:N75)</f>
        <v>1</v>
      </c>
      <c r="O76" s="214">
        <f t="shared" si="48"/>
        <v>1</v>
      </c>
      <c r="P76" s="214">
        <f t="shared" si="48"/>
        <v>0.99999999999999989</v>
      </c>
      <c r="Q76" s="214">
        <f t="shared" si="48"/>
        <v>0.99999999999999989</v>
      </c>
      <c r="R76" s="215">
        <f t="shared" si="48"/>
        <v>1.0000000000000002</v>
      </c>
      <c r="S76" s="216">
        <f>SUM(S69:S75)</f>
        <v>1.0000000000000002</v>
      </c>
      <c r="T76" s="136">
        <f t="shared" si="12"/>
        <v>6.1071531841652318</v>
      </c>
      <c r="U76" s="137">
        <f t="shared" si="13"/>
        <v>0.8327667737755895</v>
      </c>
      <c r="V76" s="137">
        <f t="shared" si="14"/>
        <v>0.96598699568917867</v>
      </c>
      <c r="W76" s="137">
        <f t="shared" si="15"/>
        <v>0.60657475368421065</v>
      </c>
      <c r="X76" s="137">
        <f t="shared" si="16"/>
        <v>0.53163048708174498</v>
      </c>
      <c r="Y76" s="182">
        <f t="shared" si="17"/>
        <v>1.1547705234843781</v>
      </c>
      <c r="Z76" s="138">
        <f t="shared" si="18"/>
        <v>0.96730398345153645</v>
      </c>
      <c r="AA76" s="139">
        <v>446</v>
      </c>
      <c r="AB76" s="140">
        <v>63</v>
      </c>
      <c r="AC76" s="141">
        <v>72</v>
      </c>
      <c r="AD76" s="140">
        <v>2876.2795999999998</v>
      </c>
      <c r="AE76" s="141">
        <v>338.90039999999993</v>
      </c>
      <c r="AF76" s="140">
        <v>333.07600000000002</v>
      </c>
      <c r="AG76" s="142">
        <v>581</v>
      </c>
      <c r="AH76" s="143">
        <v>3548.2559999999999</v>
      </c>
      <c r="AI76" s="144">
        <v>17880</v>
      </c>
      <c r="AJ76" s="140">
        <v>990</v>
      </c>
      <c r="AK76" s="141">
        <v>425</v>
      </c>
      <c r="AL76" s="140">
        <v>14337.403</v>
      </c>
      <c r="AM76" s="141">
        <v>1519.296</v>
      </c>
      <c r="AN76" s="140">
        <v>211.53589999999997</v>
      </c>
      <c r="AO76" s="142">
        <v>19295</v>
      </c>
      <c r="AP76" s="145">
        <v>16068.234899999999</v>
      </c>
      <c r="AQ76" s="139">
        <v>8629</v>
      </c>
      <c r="AR76" s="140">
        <v>6400</v>
      </c>
      <c r="AS76" s="141">
        <v>3065</v>
      </c>
      <c r="AT76" s="140">
        <v>6336.5998999999993</v>
      </c>
      <c r="AU76" s="141">
        <v>8249.6033000000007</v>
      </c>
      <c r="AV76" s="140">
        <v>2892.3654999999999</v>
      </c>
      <c r="AW76" s="142">
        <v>18094</v>
      </c>
      <c r="AX76" s="143">
        <v>17478.5687</v>
      </c>
      <c r="AY76" s="144">
        <v>1674</v>
      </c>
      <c r="AZ76" s="140">
        <v>9657</v>
      </c>
      <c r="BA76" s="141">
        <v>544</v>
      </c>
      <c r="BB76" s="140">
        <v>617.57939999999996</v>
      </c>
      <c r="BC76" s="141">
        <v>5917.6523999999999</v>
      </c>
      <c r="BD76" s="140">
        <v>667.84339999999997</v>
      </c>
      <c r="BE76" s="142">
        <v>11875</v>
      </c>
      <c r="BF76" s="145">
        <v>7203.0752000000011</v>
      </c>
      <c r="BG76" s="139">
        <v>8579</v>
      </c>
      <c r="BH76" s="140">
        <v>2352</v>
      </c>
      <c r="BI76" s="141">
        <v>874</v>
      </c>
      <c r="BJ76" s="140">
        <v>4331.9120000000003</v>
      </c>
      <c r="BK76" s="141">
        <v>1417.5191000000002</v>
      </c>
      <c r="BL76" s="140">
        <v>526.46679999999992</v>
      </c>
      <c r="BM76" s="142">
        <v>11805</v>
      </c>
      <c r="BN76" s="143">
        <v>6275.8978999999999</v>
      </c>
      <c r="BO76" s="139">
        <v>23896</v>
      </c>
      <c r="BP76" s="140">
        <v>19177</v>
      </c>
      <c r="BQ76" s="141">
        <v>5257</v>
      </c>
      <c r="BR76" s="140">
        <v>20134.820599999999</v>
      </c>
      <c r="BS76" s="141">
        <v>21837.710300000002</v>
      </c>
      <c r="BT76" s="140">
        <v>13837.528500000002</v>
      </c>
      <c r="BU76" s="142">
        <v>48330</v>
      </c>
      <c r="BV76" s="143">
        <v>55810.059399999991</v>
      </c>
      <c r="BW76" s="146">
        <v>109980</v>
      </c>
      <c r="BX76" s="147">
        <f t="shared" si="20"/>
        <v>61104</v>
      </c>
      <c r="BY76" s="148">
        <f t="shared" si="21"/>
        <v>0.55559192580469174</v>
      </c>
      <c r="BZ76" s="146">
        <v>106384.09209999998</v>
      </c>
      <c r="CA76" s="147">
        <f t="shared" si="22"/>
        <v>48634.594499999999</v>
      </c>
      <c r="CB76" s="148">
        <f t="shared" si="23"/>
        <v>0.45716040377807582</v>
      </c>
    </row>
    <row r="77" spans="1:80" s="45" customFormat="1" x14ac:dyDescent="0.25">
      <c r="A77" s="15" t="s">
        <v>249</v>
      </c>
      <c r="B77" s="16" t="s">
        <v>250</v>
      </c>
      <c r="C77" s="17" t="s">
        <v>46</v>
      </c>
      <c r="D77" s="16" t="s">
        <v>251</v>
      </c>
      <c r="E77" s="17" t="s">
        <v>252</v>
      </c>
      <c r="F77" s="16" t="s">
        <v>253</v>
      </c>
      <c r="G77" s="17" t="s">
        <v>254</v>
      </c>
      <c r="H77" s="17" t="s">
        <v>51</v>
      </c>
      <c r="I77" s="77" t="s">
        <v>52</v>
      </c>
      <c r="J77" s="78">
        <v>15</v>
      </c>
      <c r="K77" s="78">
        <v>16</v>
      </c>
      <c r="L77" s="79">
        <f t="shared" si="35"/>
        <v>5</v>
      </c>
      <c r="M77" s="201">
        <f>AH77/AH$86</f>
        <v>0.75634886592307349</v>
      </c>
      <c r="N77" s="202">
        <f>AP77/AP$86</f>
        <v>0.42505242110360225</v>
      </c>
      <c r="O77" s="202">
        <f>AX77/AX$86</f>
        <v>0.60752274894848324</v>
      </c>
      <c r="P77" s="202">
        <f>BF77/BF$86</f>
        <v>0.60448947182962487</v>
      </c>
      <c r="Q77" s="202">
        <f>BN77/BN$86</f>
        <v>0.54923552878126025</v>
      </c>
      <c r="R77" s="203">
        <f>BV77/BV$86</f>
        <v>0.86035589837568982</v>
      </c>
      <c r="S77" s="204">
        <f>BZ77/$BZ$86</f>
        <v>0.70756140804350232</v>
      </c>
      <c r="T77" s="91">
        <f t="shared" si="12"/>
        <v>8.0822675182481767</v>
      </c>
      <c r="U77" s="92">
        <f t="shared" si="13"/>
        <v>1.3907183524113342</v>
      </c>
      <c r="V77" s="92">
        <f t="shared" si="14"/>
        <v>1.4597930540685227</v>
      </c>
      <c r="W77" s="92">
        <f t="shared" si="15"/>
        <v>0.71623817825661129</v>
      </c>
      <c r="X77" s="92">
        <f t="shared" si="16"/>
        <v>0.99062423529411758</v>
      </c>
      <c r="Y77" s="179">
        <f t="shared" si="17"/>
        <v>1.3158261953250858</v>
      </c>
      <c r="Z77" s="185">
        <f t="shared" si="18"/>
        <v>1.3104279391424618</v>
      </c>
      <c r="AA77" s="38">
        <v>206</v>
      </c>
      <c r="AB77" s="39">
        <v>20</v>
      </c>
      <c r="AC77" s="40">
        <v>48</v>
      </c>
      <c r="AD77" s="39">
        <v>1939.2955000000002</v>
      </c>
      <c r="AE77" s="40">
        <v>91.922200000000004</v>
      </c>
      <c r="AF77" s="39">
        <v>183.3236</v>
      </c>
      <c r="AG77" s="41">
        <v>274</v>
      </c>
      <c r="AH77" s="42">
        <v>2214.5413000000003</v>
      </c>
      <c r="AI77" s="43">
        <v>4604</v>
      </c>
      <c r="AJ77" s="39">
        <v>704</v>
      </c>
      <c r="AK77" s="40">
        <v>21</v>
      </c>
      <c r="AL77" s="39">
        <v>6013.4319000000005</v>
      </c>
      <c r="AM77" s="40">
        <v>1308.4856000000002</v>
      </c>
      <c r="AN77" s="39">
        <v>89.220600000000005</v>
      </c>
      <c r="AO77" s="41">
        <v>5329</v>
      </c>
      <c r="AP77" s="44">
        <v>7411.1381000000001</v>
      </c>
      <c r="AQ77" s="38">
        <v>2554</v>
      </c>
      <c r="AR77" s="39">
        <v>3311</v>
      </c>
      <c r="AS77" s="40">
        <v>1607</v>
      </c>
      <c r="AT77" s="39">
        <v>3238.8818000000001</v>
      </c>
      <c r="AU77" s="40">
        <v>5288.5054</v>
      </c>
      <c r="AV77" s="39">
        <v>2380.1865000000003</v>
      </c>
      <c r="AW77" s="41">
        <v>7472</v>
      </c>
      <c r="AX77" s="42">
        <v>10907.573700000001</v>
      </c>
      <c r="AY77" s="43">
        <v>711</v>
      </c>
      <c r="AZ77" s="39">
        <v>4058</v>
      </c>
      <c r="BA77" s="40">
        <v>336</v>
      </c>
      <c r="BB77" s="39">
        <v>281.16809999999998</v>
      </c>
      <c r="BC77" s="40">
        <v>2944.0339000000004</v>
      </c>
      <c r="BD77" s="39">
        <v>431.19389999999999</v>
      </c>
      <c r="BE77" s="41">
        <v>5105</v>
      </c>
      <c r="BF77" s="44">
        <v>3656.3959000000004</v>
      </c>
      <c r="BG77" s="38">
        <v>1500</v>
      </c>
      <c r="BH77" s="39">
        <v>133</v>
      </c>
      <c r="BI77" s="40">
        <v>67</v>
      </c>
      <c r="BJ77" s="39">
        <v>1409.8479</v>
      </c>
      <c r="BK77" s="40">
        <v>132.82169999999999</v>
      </c>
      <c r="BL77" s="39">
        <v>141.39159999999998</v>
      </c>
      <c r="BM77" s="41">
        <v>1700</v>
      </c>
      <c r="BN77" s="42">
        <v>1684.0611999999999</v>
      </c>
      <c r="BO77" s="38">
        <v>18169</v>
      </c>
      <c r="BP77" s="39">
        <v>11213</v>
      </c>
      <c r="BQ77" s="40">
        <v>3517</v>
      </c>
      <c r="BR77" s="39">
        <v>18577.285199999998</v>
      </c>
      <c r="BS77" s="40">
        <v>13412.376799999998</v>
      </c>
      <c r="BT77" s="39">
        <v>11299.704000000003</v>
      </c>
      <c r="BU77" s="41">
        <v>32899</v>
      </c>
      <c r="BV77" s="42">
        <v>43289.366000000002</v>
      </c>
      <c r="BW77" s="55">
        <v>52779</v>
      </c>
      <c r="BX77" s="62">
        <f t="shared" ref="BX77:BX85" si="49">AA77+AI77+AQ77+AY77+BG77+BO77</f>
        <v>27744</v>
      </c>
      <c r="BY77" s="63">
        <f t="shared" ref="BY77:BY85" si="50">BX77/BW77</f>
        <v>0.525663616210993</v>
      </c>
      <c r="BZ77" s="55">
        <v>69163.076199999996</v>
      </c>
      <c r="CA77" s="62">
        <f t="shared" ref="CA77:CA85" si="51">AD77+AL77+AT77+BB77+BJ77+BR77</f>
        <v>31459.910400000001</v>
      </c>
      <c r="CB77" s="63">
        <f t="shared" ref="CB77:CB85" si="52">CA77/BZ77</f>
        <v>0.45486569031468271</v>
      </c>
    </row>
    <row r="78" spans="1:80" s="45" customFormat="1" x14ac:dyDescent="0.25">
      <c r="A78" s="93" t="s">
        <v>249</v>
      </c>
      <c r="B78" s="94" t="s">
        <v>250</v>
      </c>
      <c r="C78" s="95" t="s">
        <v>82</v>
      </c>
      <c r="D78" s="94" t="s">
        <v>255</v>
      </c>
      <c r="E78" s="95" t="s">
        <v>256</v>
      </c>
      <c r="F78" s="94" t="s">
        <v>257</v>
      </c>
      <c r="G78" s="95" t="s">
        <v>258</v>
      </c>
      <c r="H78" s="95" t="s">
        <v>27</v>
      </c>
      <c r="I78" s="96" t="s">
        <v>88</v>
      </c>
      <c r="J78" s="97">
        <v>0</v>
      </c>
      <c r="K78" s="97">
        <v>5</v>
      </c>
      <c r="L78" s="98">
        <f t="shared" si="35"/>
        <v>5</v>
      </c>
      <c r="M78" s="205">
        <f t="shared" ref="M78:M85" si="53">AH78/AH$86</f>
        <v>6.7959845984354214E-2</v>
      </c>
      <c r="N78" s="206">
        <f t="shared" ref="N78:N85" si="54">AP78/AP$86</f>
        <v>9.7116594690514549E-2</v>
      </c>
      <c r="O78" s="206">
        <f t="shared" ref="O78:O85" si="55">AX78/AX$86</f>
        <v>9.0489221132135714E-2</v>
      </c>
      <c r="P78" s="206">
        <f t="shared" ref="P78:P85" si="56">BF78/BF$86</f>
        <v>0.1400592137151084</v>
      </c>
      <c r="Q78" s="206">
        <f t="shared" ref="Q78:Q85" si="57">BN78/BN$86</f>
        <v>0.18788964667664407</v>
      </c>
      <c r="R78" s="207">
        <f t="shared" ref="R78:R85" si="58">BV78/BV$86</f>
        <v>6.056371165172493E-2</v>
      </c>
      <c r="S78" s="208">
        <f t="shared" ref="S78:S85" si="59">BZ78/$BZ$86</f>
        <v>8.1715192110235035E-2</v>
      </c>
      <c r="T78" s="99">
        <f t="shared" si="12"/>
        <v>7.6531576923076923</v>
      </c>
      <c r="U78" s="100">
        <f t="shared" si="13"/>
        <v>0.82842837573385519</v>
      </c>
      <c r="V78" s="100">
        <f t="shared" si="14"/>
        <v>0.78108649038461531</v>
      </c>
      <c r="W78" s="100">
        <f t="shared" si="15"/>
        <v>0.55011746753246749</v>
      </c>
      <c r="X78" s="100">
        <f t="shared" si="16"/>
        <v>0.5053557894736842</v>
      </c>
      <c r="Y78" s="180">
        <f t="shared" si="17"/>
        <v>0.87996029454230429</v>
      </c>
      <c r="Z78" s="186">
        <f t="shared" si="18"/>
        <v>0.77601657437093163</v>
      </c>
      <c r="AA78" s="101">
        <v>25</v>
      </c>
      <c r="AB78" s="102"/>
      <c r="AC78" s="103">
        <v>1</v>
      </c>
      <c r="AD78" s="102">
        <v>198.5659</v>
      </c>
      <c r="AE78" s="103"/>
      <c r="AF78" s="102">
        <v>0.41620000000000001</v>
      </c>
      <c r="AG78" s="104">
        <v>26</v>
      </c>
      <c r="AH78" s="105">
        <v>198.9821</v>
      </c>
      <c r="AI78" s="106">
        <v>1992</v>
      </c>
      <c r="AJ78" s="102">
        <v>40</v>
      </c>
      <c r="AK78" s="103">
        <v>12</v>
      </c>
      <c r="AL78" s="102">
        <v>1614.9065000000001</v>
      </c>
      <c r="AM78" s="103">
        <v>64.188299999999998</v>
      </c>
      <c r="AN78" s="102">
        <v>14.212800000000001</v>
      </c>
      <c r="AO78" s="104">
        <v>2044</v>
      </c>
      <c r="AP78" s="107">
        <v>1693.3076000000001</v>
      </c>
      <c r="AQ78" s="101">
        <v>1023</v>
      </c>
      <c r="AR78" s="102">
        <v>775</v>
      </c>
      <c r="AS78" s="103">
        <v>282</v>
      </c>
      <c r="AT78" s="102">
        <v>663.16750000000002</v>
      </c>
      <c r="AU78" s="103">
        <v>757.61150000000009</v>
      </c>
      <c r="AV78" s="102">
        <v>203.88089999999997</v>
      </c>
      <c r="AW78" s="104">
        <v>2080</v>
      </c>
      <c r="AX78" s="105">
        <v>1624.6598999999999</v>
      </c>
      <c r="AY78" s="106">
        <v>209</v>
      </c>
      <c r="AZ78" s="102">
        <v>1323</v>
      </c>
      <c r="BA78" s="103">
        <v>8</v>
      </c>
      <c r="BB78" s="102">
        <v>83.941599999999994</v>
      </c>
      <c r="BC78" s="103">
        <v>753.61509999999998</v>
      </c>
      <c r="BD78" s="102">
        <v>9.6242000000000001</v>
      </c>
      <c r="BE78" s="104">
        <v>1540</v>
      </c>
      <c r="BF78" s="107">
        <v>847.18089999999995</v>
      </c>
      <c r="BG78" s="101">
        <v>989</v>
      </c>
      <c r="BH78" s="102">
        <v>112</v>
      </c>
      <c r="BI78" s="103">
        <v>39</v>
      </c>
      <c r="BJ78" s="102">
        <v>464.09339999999997</v>
      </c>
      <c r="BK78" s="103">
        <v>90.316800000000001</v>
      </c>
      <c r="BL78" s="102">
        <v>21.695399999999999</v>
      </c>
      <c r="BM78" s="104">
        <v>1140</v>
      </c>
      <c r="BN78" s="105">
        <v>576.10559999999998</v>
      </c>
      <c r="BO78" s="101">
        <v>1037</v>
      </c>
      <c r="BP78" s="102">
        <v>1994</v>
      </c>
      <c r="BQ78" s="103">
        <v>432</v>
      </c>
      <c r="BR78" s="102">
        <v>793.24860000000001</v>
      </c>
      <c r="BS78" s="103">
        <v>1876.9169999999999</v>
      </c>
      <c r="BT78" s="102">
        <v>377.13690000000003</v>
      </c>
      <c r="BU78" s="104">
        <v>3463</v>
      </c>
      <c r="BV78" s="105">
        <v>3047.3024999999998</v>
      </c>
      <c r="BW78" s="108">
        <v>10293</v>
      </c>
      <c r="BX78" s="109">
        <f t="shared" si="49"/>
        <v>5275</v>
      </c>
      <c r="BY78" s="110">
        <f t="shared" si="50"/>
        <v>0.51248421257165067</v>
      </c>
      <c r="BZ78" s="108">
        <v>7987.538599999999</v>
      </c>
      <c r="CA78" s="109">
        <f t="shared" si="51"/>
        <v>3817.9234999999999</v>
      </c>
      <c r="CB78" s="110">
        <f t="shared" si="52"/>
        <v>0.47798498275801765</v>
      </c>
    </row>
    <row r="79" spans="1:80" s="45" customFormat="1" x14ac:dyDescent="0.25">
      <c r="A79" s="93" t="s">
        <v>249</v>
      </c>
      <c r="B79" s="94" t="s">
        <v>250</v>
      </c>
      <c r="C79" s="95" t="s">
        <v>82</v>
      </c>
      <c r="D79" s="94" t="s">
        <v>259</v>
      </c>
      <c r="E79" s="95" t="s">
        <v>260</v>
      </c>
      <c r="F79" s="94" t="s">
        <v>261</v>
      </c>
      <c r="G79" s="95" t="s">
        <v>262</v>
      </c>
      <c r="H79" s="95" t="s">
        <v>27</v>
      </c>
      <c r="I79" s="96" t="s">
        <v>88</v>
      </c>
      <c r="J79" s="97">
        <v>0</v>
      </c>
      <c r="K79" s="97">
        <v>4</v>
      </c>
      <c r="L79" s="98">
        <f t="shared" si="35"/>
        <v>5</v>
      </c>
      <c r="M79" s="205">
        <f t="shared" si="53"/>
        <v>0.12000144948508611</v>
      </c>
      <c r="N79" s="206">
        <f t="shared" si="54"/>
        <v>6.8807380649127323E-2</v>
      </c>
      <c r="O79" s="206">
        <f t="shared" si="55"/>
        <v>6.7859501141837086E-2</v>
      </c>
      <c r="P79" s="206">
        <f t="shared" si="56"/>
        <v>5.0350488229453906E-2</v>
      </c>
      <c r="Q79" s="206">
        <f t="shared" si="57"/>
        <v>8.7468188954811801E-2</v>
      </c>
      <c r="R79" s="207">
        <f t="shared" si="58"/>
        <v>1.267154461487556E-3</v>
      </c>
      <c r="S79" s="208">
        <f t="shared" si="59"/>
        <v>3.4843907703804078E-2</v>
      </c>
      <c r="T79" s="99">
        <f t="shared" si="12"/>
        <v>4.0855418604651161</v>
      </c>
      <c r="U79" s="100">
        <f t="shared" si="13"/>
        <v>0.85146430092264025</v>
      </c>
      <c r="V79" s="100">
        <f t="shared" si="14"/>
        <v>0.74746122699386508</v>
      </c>
      <c r="W79" s="100">
        <f t="shared" si="15"/>
        <v>0.52239571183533451</v>
      </c>
      <c r="X79" s="100">
        <f t="shared" si="16"/>
        <v>0.45533820033955863</v>
      </c>
      <c r="Y79" s="180">
        <f t="shared" si="17"/>
        <v>0.27841790393013099</v>
      </c>
      <c r="Z79" s="186">
        <f t="shared" si="18"/>
        <v>0.75252766239505087</v>
      </c>
      <c r="AA79" s="101">
        <v>66</v>
      </c>
      <c r="AB79" s="102">
        <v>6</v>
      </c>
      <c r="AC79" s="103">
        <v>14</v>
      </c>
      <c r="AD79" s="102">
        <v>322.25380000000001</v>
      </c>
      <c r="AE79" s="103">
        <v>24.571000000000002</v>
      </c>
      <c r="AF79" s="102">
        <v>4.5318000000000005</v>
      </c>
      <c r="AG79" s="104">
        <v>86</v>
      </c>
      <c r="AH79" s="105">
        <v>351.35660000000001</v>
      </c>
      <c r="AI79" s="106">
        <v>1365</v>
      </c>
      <c r="AJ79" s="102">
        <v>35</v>
      </c>
      <c r="AK79" s="103">
        <v>9</v>
      </c>
      <c r="AL79" s="102">
        <v>1143.7094999999999</v>
      </c>
      <c r="AM79" s="103">
        <v>51.264099999999999</v>
      </c>
      <c r="AN79" s="102">
        <v>4.7396000000000003</v>
      </c>
      <c r="AO79" s="104">
        <v>1409</v>
      </c>
      <c r="AP79" s="107">
        <v>1199.7132000000001</v>
      </c>
      <c r="AQ79" s="101">
        <v>1029</v>
      </c>
      <c r="AR79" s="102">
        <v>480</v>
      </c>
      <c r="AS79" s="103">
        <v>121</v>
      </c>
      <c r="AT79" s="102">
        <v>612.67840000000001</v>
      </c>
      <c r="AU79" s="103">
        <v>517.66919999999993</v>
      </c>
      <c r="AV79" s="102">
        <v>88.014200000000002</v>
      </c>
      <c r="AW79" s="104">
        <v>1630</v>
      </c>
      <c r="AX79" s="105">
        <v>1218.3618000000001</v>
      </c>
      <c r="AY79" s="106">
        <v>77</v>
      </c>
      <c r="AZ79" s="102">
        <v>459</v>
      </c>
      <c r="BA79" s="103">
        <v>47</v>
      </c>
      <c r="BB79" s="102">
        <v>24.2059</v>
      </c>
      <c r="BC79" s="103">
        <v>250.5889</v>
      </c>
      <c r="BD79" s="102">
        <v>29.761900000000001</v>
      </c>
      <c r="BE79" s="104">
        <v>583</v>
      </c>
      <c r="BF79" s="107">
        <v>304.55670000000003</v>
      </c>
      <c r="BG79" s="101">
        <v>529</v>
      </c>
      <c r="BH79" s="102">
        <v>42</v>
      </c>
      <c r="BI79" s="103">
        <v>18</v>
      </c>
      <c r="BJ79" s="102">
        <v>228.3339</v>
      </c>
      <c r="BK79" s="103">
        <v>32.008200000000002</v>
      </c>
      <c r="BL79" s="102">
        <v>7.8521000000000001</v>
      </c>
      <c r="BM79" s="104">
        <v>589</v>
      </c>
      <c r="BN79" s="105">
        <v>268.19420000000002</v>
      </c>
      <c r="BO79" s="101">
        <v>14</v>
      </c>
      <c r="BP79" s="102">
        <v>215</v>
      </c>
      <c r="BQ79" s="103"/>
      <c r="BR79" s="102">
        <v>2.5102000000000002</v>
      </c>
      <c r="BS79" s="103">
        <v>61.247500000000002</v>
      </c>
      <c r="BT79" s="102"/>
      <c r="BU79" s="104">
        <v>229</v>
      </c>
      <c r="BV79" s="105">
        <v>63.7577</v>
      </c>
      <c r="BW79" s="108">
        <v>4526</v>
      </c>
      <c r="BX79" s="109">
        <f t="shared" si="49"/>
        <v>3080</v>
      </c>
      <c r="BY79" s="110">
        <f t="shared" si="50"/>
        <v>0.68051259390190011</v>
      </c>
      <c r="BZ79" s="108">
        <v>3405.9402000000005</v>
      </c>
      <c r="CA79" s="109">
        <f t="shared" si="51"/>
        <v>2333.6917000000003</v>
      </c>
      <c r="CB79" s="110">
        <f t="shared" si="52"/>
        <v>0.68518281677405846</v>
      </c>
    </row>
    <row r="80" spans="1:80" x14ac:dyDescent="0.25">
      <c r="A80" s="112" t="s">
        <v>249</v>
      </c>
      <c r="B80" s="113" t="s">
        <v>250</v>
      </c>
      <c r="C80" s="114" t="s">
        <v>82</v>
      </c>
      <c r="D80" s="113" t="s">
        <v>263</v>
      </c>
      <c r="E80" s="114" t="s">
        <v>264</v>
      </c>
      <c r="F80" s="113" t="s">
        <v>265</v>
      </c>
      <c r="G80" s="114" t="s">
        <v>266</v>
      </c>
      <c r="H80" s="114" t="s">
        <v>104</v>
      </c>
      <c r="I80" s="115" t="s">
        <v>88</v>
      </c>
      <c r="J80" s="116">
        <v>0</v>
      </c>
      <c r="K80" s="116">
        <v>7</v>
      </c>
      <c r="L80" s="117">
        <f t="shared" si="35"/>
        <v>4</v>
      </c>
      <c r="M80" s="209">
        <f t="shared" si="53"/>
        <v>5.5689838607486095E-2</v>
      </c>
      <c r="N80" s="210">
        <f t="shared" si="54"/>
        <v>3.9157449731619755E-2</v>
      </c>
      <c r="O80" s="210">
        <f t="shared" si="55"/>
        <v>7.9982120042620716E-2</v>
      </c>
      <c r="P80" s="210">
        <f t="shared" si="56"/>
        <v>0.20510082622581272</v>
      </c>
      <c r="Q80" s="210">
        <f t="shared" si="57"/>
        <v>0</v>
      </c>
      <c r="R80" s="211">
        <f t="shared" si="58"/>
        <v>9.8150794622453227E-3</v>
      </c>
      <c r="S80" s="212">
        <f t="shared" si="59"/>
        <v>4.1087729476890052E-2</v>
      </c>
      <c r="T80" s="118">
        <f t="shared" si="12"/>
        <v>3.9769829268292689</v>
      </c>
      <c r="U80" s="119">
        <f t="shared" si="13"/>
        <v>0.62464986276303747</v>
      </c>
      <c r="V80" s="119">
        <f t="shared" si="14"/>
        <v>0.92467063747585321</v>
      </c>
      <c r="W80" s="119">
        <f t="shared" si="15"/>
        <v>0.45829342445511639</v>
      </c>
      <c r="X80" s="119" t="str">
        <f t="shared" si="16"/>
        <v>-</v>
      </c>
      <c r="Y80" s="181">
        <f t="shared" si="17"/>
        <v>0.53274228694714121</v>
      </c>
      <c r="Z80" s="187">
        <f t="shared" si="18"/>
        <v>0.6353843537414966</v>
      </c>
      <c r="AA80" s="120">
        <v>30</v>
      </c>
      <c r="AB80" s="121">
        <v>11</v>
      </c>
      <c r="AC80" s="122"/>
      <c r="AD80" s="121">
        <v>122.7283</v>
      </c>
      <c r="AE80" s="122">
        <v>40.328000000000003</v>
      </c>
      <c r="AF80" s="121"/>
      <c r="AG80" s="123">
        <v>41</v>
      </c>
      <c r="AH80" s="124">
        <v>163.05630000000002</v>
      </c>
      <c r="AI80" s="125">
        <v>1068</v>
      </c>
      <c r="AJ80" s="121">
        <v>24</v>
      </c>
      <c r="AK80" s="122">
        <v>1</v>
      </c>
      <c r="AL80" s="121">
        <v>655.59320000000002</v>
      </c>
      <c r="AM80" s="122">
        <v>26.5733</v>
      </c>
      <c r="AN80" s="121">
        <v>0.57579999999999998</v>
      </c>
      <c r="AO80" s="123">
        <v>1093</v>
      </c>
      <c r="AP80" s="126">
        <v>682.7423</v>
      </c>
      <c r="AQ80" s="120">
        <v>639</v>
      </c>
      <c r="AR80" s="121">
        <v>688</v>
      </c>
      <c r="AS80" s="122">
        <v>226</v>
      </c>
      <c r="AT80" s="121">
        <v>471.27179999999998</v>
      </c>
      <c r="AU80" s="122">
        <v>808.71280000000002</v>
      </c>
      <c r="AV80" s="121">
        <v>156.02889999999999</v>
      </c>
      <c r="AW80" s="123">
        <v>1553</v>
      </c>
      <c r="AX80" s="124">
        <v>1436.0135</v>
      </c>
      <c r="AY80" s="125">
        <v>136</v>
      </c>
      <c r="AZ80" s="121">
        <v>2398</v>
      </c>
      <c r="BA80" s="122">
        <v>173</v>
      </c>
      <c r="BB80" s="121">
        <v>44.337200000000003</v>
      </c>
      <c r="BC80" s="122">
        <v>1079.3510000000001</v>
      </c>
      <c r="BD80" s="121">
        <v>116.91210000000001</v>
      </c>
      <c r="BE80" s="123">
        <v>2707</v>
      </c>
      <c r="BF80" s="126">
        <v>1240.6003000000001</v>
      </c>
      <c r="BG80" s="120"/>
      <c r="BH80" s="121"/>
      <c r="BI80" s="122"/>
      <c r="BJ80" s="121"/>
      <c r="BK80" s="122"/>
      <c r="BL80" s="121"/>
      <c r="BM80" s="123"/>
      <c r="BN80" s="124"/>
      <c r="BO80" s="120">
        <v>39</v>
      </c>
      <c r="BP80" s="121">
        <v>888</v>
      </c>
      <c r="BQ80" s="122"/>
      <c r="BR80" s="121">
        <v>19.2727</v>
      </c>
      <c r="BS80" s="122">
        <v>474.57939999999996</v>
      </c>
      <c r="BT80" s="121"/>
      <c r="BU80" s="123">
        <v>927</v>
      </c>
      <c r="BV80" s="124">
        <v>493.85209999999995</v>
      </c>
      <c r="BW80" s="127">
        <v>6321</v>
      </c>
      <c r="BX80" s="128">
        <f t="shared" si="49"/>
        <v>1912</v>
      </c>
      <c r="BY80" s="129">
        <f t="shared" si="50"/>
        <v>0.30248378421135896</v>
      </c>
      <c r="BZ80" s="127">
        <v>4016.2644999999998</v>
      </c>
      <c r="CA80" s="128">
        <f t="shared" si="51"/>
        <v>1313.2031999999999</v>
      </c>
      <c r="CB80" s="129">
        <f t="shared" si="52"/>
        <v>0.3269712938478031</v>
      </c>
    </row>
    <row r="81" spans="1:80" x14ac:dyDescent="0.25">
      <c r="A81" s="112" t="s">
        <v>249</v>
      </c>
      <c r="B81" s="113" t="s">
        <v>250</v>
      </c>
      <c r="C81" s="114" t="s">
        <v>82</v>
      </c>
      <c r="D81" s="113" t="s">
        <v>267</v>
      </c>
      <c r="E81" s="114" t="s">
        <v>268</v>
      </c>
      <c r="F81" s="113" t="s">
        <v>269</v>
      </c>
      <c r="G81" s="114" t="s">
        <v>270</v>
      </c>
      <c r="H81" s="114" t="s">
        <v>27</v>
      </c>
      <c r="I81" s="115" t="s">
        <v>88</v>
      </c>
      <c r="J81" s="116">
        <v>0</v>
      </c>
      <c r="K81" s="116"/>
      <c r="L81" s="117">
        <f t="shared" si="35"/>
        <v>3</v>
      </c>
      <c r="M81" s="209">
        <f t="shared" si="53"/>
        <v>0</v>
      </c>
      <c r="N81" s="210">
        <f t="shared" si="54"/>
        <v>9.0190812576228838E-2</v>
      </c>
      <c r="O81" s="210">
        <f t="shared" si="55"/>
        <v>7.6781857195773587E-2</v>
      </c>
      <c r="P81" s="210">
        <f t="shared" si="56"/>
        <v>0</v>
      </c>
      <c r="Q81" s="210">
        <f t="shared" si="57"/>
        <v>5.5550056514738662E-2</v>
      </c>
      <c r="R81" s="211">
        <f t="shared" si="58"/>
        <v>0</v>
      </c>
      <c r="S81" s="212">
        <f t="shared" si="59"/>
        <v>3.1933307958011518E-2</v>
      </c>
      <c r="T81" s="118" t="str">
        <f t="shared" si="12"/>
        <v>-</v>
      </c>
      <c r="U81" s="119">
        <f t="shared" si="13"/>
        <v>0.67870129477772978</v>
      </c>
      <c r="V81" s="119">
        <f t="shared" si="14"/>
        <v>0.70478292433537826</v>
      </c>
      <c r="W81" s="119" t="str">
        <f t="shared" si="15"/>
        <v>-</v>
      </c>
      <c r="X81" s="119">
        <f t="shared" si="16"/>
        <v>0.48804326647564472</v>
      </c>
      <c r="Y81" s="181" t="str">
        <f t="shared" si="17"/>
        <v>-</v>
      </c>
      <c r="Z81" s="187">
        <f t="shared" si="18"/>
        <v>0.67534257897014283</v>
      </c>
      <c r="AA81" s="120"/>
      <c r="AB81" s="121"/>
      <c r="AC81" s="122"/>
      <c r="AD81" s="121"/>
      <c r="AE81" s="122"/>
      <c r="AF81" s="121"/>
      <c r="AG81" s="123"/>
      <c r="AH81" s="124"/>
      <c r="AI81" s="125">
        <v>2262</v>
      </c>
      <c r="AJ81" s="121">
        <v>29</v>
      </c>
      <c r="AK81" s="122">
        <v>26</v>
      </c>
      <c r="AL81" s="121">
        <v>1523.9200999999998</v>
      </c>
      <c r="AM81" s="122">
        <v>35.925400000000003</v>
      </c>
      <c r="AN81" s="121">
        <v>12.705399999999999</v>
      </c>
      <c r="AO81" s="123">
        <v>2317</v>
      </c>
      <c r="AP81" s="126">
        <v>1572.5509</v>
      </c>
      <c r="AQ81" s="120">
        <v>685</v>
      </c>
      <c r="AR81" s="121">
        <v>1113</v>
      </c>
      <c r="AS81" s="122">
        <v>158</v>
      </c>
      <c r="AT81" s="121">
        <v>398.71840000000003</v>
      </c>
      <c r="AU81" s="122">
        <v>871.09809999999993</v>
      </c>
      <c r="AV81" s="121">
        <v>108.7389</v>
      </c>
      <c r="AW81" s="123">
        <v>1956</v>
      </c>
      <c r="AX81" s="124">
        <v>1378.5554</v>
      </c>
      <c r="AY81" s="125"/>
      <c r="AZ81" s="121"/>
      <c r="BA81" s="122"/>
      <c r="BB81" s="121"/>
      <c r="BC81" s="122"/>
      <c r="BD81" s="121"/>
      <c r="BE81" s="123"/>
      <c r="BF81" s="126"/>
      <c r="BG81" s="120">
        <v>304</v>
      </c>
      <c r="BH81" s="121">
        <v>33</v>
      </c>
      <c r="BI81" s="122">
        <v>12</v>
      </c>
      <c r="BJ81" s="121">
        <v>143.8383</v>
      </c>
      <c r="BK81" s="122">
        <v>21.9453</v>
      </c>
      <c r="BL81" s="121">
        <v>4.5434999999999999</v>
      </c>
      <c r="BM81" s="123">
        <v>349</v>
      </c>
      <c r="BN81" s="124">
        <v>170.3271</v>
      </c>
      <c r="BO81" s="120"/>
      <c r="BP81" s="121"/>
      <c r="BQ81" s="122"/>
      <c r="BR81" s="121"/>
      <c r="BS81" s="122"/>
      <c r="BT81" s="121"/>
      <c r="BU81" s="123"/>
      <c r="BV81" s="124"/>
      <c r="BW81" s="127">
        <v>4622</v>
      </c>
      <c r="BX81" s="128">
        <f t="shared" si="49"/>
        <v>3251</v>
      </c>
      <c r="BY81" s="129">
        <f t="shared" si="50"/>
        <v>0.7033751622674167</v>
      </c>
      <c r="BZ81" s="127">
        <v>3121.4333999999999</v>
      </c>
      <c r="CA81" s="128">
        <f t="shared" si="51"/>
        <v>2066.4767999999999</v>
      </c>
      <c r="CB81" s="129">
        <f t="shared" si="52"/>
        <v>0.66202815667955628</v>
      </c>
    </row>
    <row r="82" spans="1:80" x14ac:dyDescent="0.25">
      <c r="A82" s="112" t="s">
        <v>249</v>
      </c>
      <c r="B82" s="113" t="s">
        <v>250</v>
      </c>
      <c r="C82" s="114" t="s">
        <v>82</v>
      </c>
      <c r="D82" s="113" t="s">
        <v>271</v>
      </c>
      <c r="E82" s="114" t="s">
        <v>272</v>
      </c>
      <c r="F82" s="113" t="s">
        <v>273</v>
      </c>
      <c r="G82" s="114" t="s">
        <v>274</v>
      </c>
      <c r="H82" s="114" t="s">
        <v>27</v>
      </c>
      <c r="I82" s="115" t="s">
        <v>88</v>
      </c>
      <c r="J82" s="116">
        <v>0</v>
      </c>
      <c r="K82" s="116"/>
      <c r="L82" s="117">
        <f t="shared" si="35"/>
        <v>2</v>
      </c>
      <c r="M82" s="209">
        <f t="shared" si="53"/>
        <v>0</v>
      </c>
      <c r="N82" s="210">
        <f t="shared" si="54"/>
        <v>9.1750704672852387E-2</v>
      </c>
      <c r="O82" s="210">
        <f t="shared" si="55"/>
        <v>7.7364551539149812E-2</v>
      </c>
      <c r="P82" s="210">
        <f t="shared" si="56"/>
        <v>0</v>
      </c>
      <c r="Q82" s="210">
        <f t="shared" si="57"/>
        <v>0</v>
      </c>
      <c r="R82" s="211">
        <f t="shared" si="58"/>
        <v>5.3159583866011382E-3</v>
      </c>
      <c r="S82" s="212">
        <f t="shared" si="59"/>
        <v>3.331244503624884E-2</v>
      </c>
      <c r="T82" s="118" t="str">
        <f t="shared" si="12"/>
        <v>-</v>
      </c>
      <c r="U82" s="119">
        <f t="shared" si="13"/>
        <v>0.74234287703016233</v>
      </c>
      <c r="V82" s="119">
        <f t="shared" si="14"/>
        <v>0.80429484655471917</v>
      </c>
      <c r="W82" s="119" t="str">
        <f t="shared" si="15"/>
        <v>-</v>
      </c>
      <c r="X82" s="119" t="str">
        <f t="shared" si="16"/>
        <v>-</v>
      </c>
      <c r="Y82" s="181">
        <f t="shared" si="17"/>
        <v>0.45489098639455788</v>
      </c>
      <c r="Z82" s="187">
        <f t="shared" si="18"/>
        <v>0.72846577181208061</v>
      </c>
      <c r="AA82" s="120"/>
      <c r="AB82" s="121"/>
      <c r="AC82" s="122"/>
      <c r="AD82" s="121"/>
      <c r="AE82" s="122"/>
      <c r="AF82" s="121"/>
      <c r="AG82" s="123"/>
      <c r="AH82" s="124"/>
      <c r="AI82" s="125">
        <v>2119</v>
      </c>
      <c r="AJ82" s="121">
        <v>13</v>
      </c>
      <c r="AK82" s="122">
        <v>23</v>
      </c>
      <c r="AL82" s="121">
        <v>1571.9376</v>
      </c>
      <c r="AM82" s="122">
        <v>18.729399999999998</v>
      </c>
      <c r="AN82" s="121">
        <v>9.0818999999999992</v>
      </c>
      <c r="AO82" s="123">
        <v>2155</v>
      </c>
      <c r="AP82" s="126">
        <v>1599.7488999999998</v>
      </c>
      <c r="AQ82" s="120">
        <v>838</v>
      </c>
      <c r="AR82" s="121">
        <v>661</v>
      </c>
      <c r="AS82" s="122">
        <v>228</v>
      </c>
      <c r="AT82" s="121">
        <v>514.34860000000003</v>
      </c>
      <c r="AU82" s="122">
        <v>719.85059999999999</v>
      </c>
      <c r="AV82" s="121">
        <v>154.81800000000001</v>
      </c>
      <c r="AW82" s="123">
        <v>1727</v>
      </c>
      <c r="AX82" s="124">
        <v>1389.0172</v>
      </c>
      <c r="AY82" s="125"/>
      <c r="AZ82" s="121"/>
      <c r="BA82" s="122"/>
      <c r="BB82" s="121"/>
      <c r="BC82" s="122"/>
      <c r="BD82" s="121"/>
      <c r="BE82" s="123"/>
      <c r="BF82" s="126"/>
      <c r="BG82" s="120"/>
      <c r="BH82" s="121"/>
      <c r="BI82" s="122"/>
      <c r="BJ82" s="121"/>
      <c r="BK82" s="122"/>
      <c r="BL82" s="121"/>
      <c r="BM82" s="123"/>
      <c r="BN82" s="124"/>
      <c r="BO82" s="120">
        <v>121</v>
      </c>
      <c r="BP82" s="121">
        <v>464</v>
      </c>
      <c r="BQ82" s="122">
        <v>3</v>
      </c>
      <c r="BR82" s="121">
        <v>53.362699999999997</v>
      </c>
      <c r="BS82" s="122">
        <v>209.80180000000001</v>
      </c>
      <c r="BT82" s="121">
        <v>4.3113999999999999</v>
      </c>
      <c r="BU82" s="123">
        <v>588</v>
      </c>
      <c r="BV82" s="124">
        <v>267.47590000000002</v>
      </c>
      <c r="BW82" s="127">
        <v>4470</v>
      </c>
      <c r="BX82" s="128">
        <f t="shared" si="49"/>
        <v>3078</v>
      </c>
      <c r="BY82" s="129">
        <f t="shared" si="50"/>
        <v>0.68859060402684569</v>
      </c>
      <c r="BZ82" s="127">
        <v>3256.2420000000002</v>
      </c>
      <c r="CA82" s="128">
        <f t="shared" si="51"/>
        <v>2139.6489000000001</v>
      </c>
      <c r="CB82" s="129">
        <f t="shared" si="52"/>
        <v>0.65709148767198511</v>
      </c>
    </row>
    <row r="83" spans="1:80" x14ac:dyDescent="0.25">
      <c r="A83" s="112" t="s">
        <v>249</v>
      </c>
      <c r="B83" s="113" t="s">
        <v>250</v>
      </c>
      <c r="C83" s="114" t="s">
        <v>82</v>
      </c>
      <c r="D83" s="113" t="s">
        <v>275</v>
      </c>
      <c r="E83" s="114" t="s">
        <v>276</v>
      </c>
      <c r="F83" s="113" t="s">
        <v>277</v>
      </c>
      <c r="G83" s="114" t="s">
        <v>254</v>
      </c>
      <c r="H83" s="114" t="s">
        <v>104</v>
      </c>
      <c r="I83" s="115" t="s">
        <v>88</v>
      </c>
      <c r="J83" s="116">
        <v>0</v>
      </c>
      <c r="K83" s="116"/>
      <c r="L83" s="117">
        <f t="shared" si="35"/>
        <v>1</v>
      </c>
      <c r="M83" s="209">
        <f t="shared" si="53"/>
        <v>0</v>
      </c>
      <c r="N83" s="210">
        <f t="shared" si="54"/>
        <v>0.18792463657605488</v>
      </c>
      <c r="O83" s="210">
        <f t="shared" si="55"/>
        <v>0</v>
      </c>
      <c r="P83" s="210">
        <f t="shared" si="56"/>
        <v>0</v>
      </c>
      <c r="Q83" s="210">
        <f t="shared" si="57"/>
        <v>0</v>
      </c>
      <c r="R83" s="211">
        <f t="shared" si="58"/>
        <v>3.0819979653368169E-2</v>
      </c>
      <c r="S83" s="212">
        <f t="shared" si="59"/>
        <v>4.9385381960896105E-2</v>
      </c>
      <c r="T83" s="118" t="str">
        <f t="shared" si="12"/>
        <v>-</v>
      </c>
      <c r="U83" s="119">
        <f t="shared" si="13"/>
        <v>0.74182033054109131</v>
      </c>
      <c r="V83" s="119" t="str">
        <f t="shared" si="14"/>
        <v>-</v>
      </c>
      <c r="W83" s="119" t="str">
        <f t="shared" si="15"/>
        <v>-</v>
      </c>
      <c r="X83" s="119" t="str">
        <f t="shared" si="16"/>
        <v>-</v>
      </c>
      <c r="Y83" s="181">
        <f t="shared" si="17"/>
        <v>0.838230972972973</v>
      </c>
      <c r="Z83" s="187">
        <f t="shared" si="18"/>
        <v>0.77028046912398285</v>
      </c>
      <c r="AA83" s="120"/>
      <c r="AB83" s="121"/>
      <c r="AC83" s="122"/>
      <c r="AD83" s="121"/>
      <c r="AE83" s="122"/>
      <c r="AF83" s="121"/>
      <c r="AG83" s="123"/>
      <c r="AH83" s="124"/>
      <c r="AI83" s="125">
        <v>4022</v>
      </c>
      <c r="AJ83" s="121">
        <v>372</v>
      </c>
      <c r="AK83" s="122">
        <v>23</v>
      </c>
      <c r="AL83" s="121">
        <v>2659.7957000000001</v>
      </c>
      <c r="AM83" s="122">
        <v>602.10899999999992</v>
      </c>
      <c r="AN83" s="121">
        <v>14.7157</v>
      </c>
      <c r="AO83" s="123">
        <v>4417</v>
      </c>
      <c r="AP83" s="126">
        <v>3276.6204000000002</v>
      </c>
      <c r="AQ83" s="120"/>
      <c r="AR83" s="121"/>
      <c r="AS83" s="122"/>
      <c r="AT83" s="121"/>
      <c r="AU83" s="122"/>
      <c r="AV83" s="121"/>
      <c r="AW83" s="123"/>
      <c r="AX83" s="124"/>
      <c r="AY83" s="125"/>
      <c r="AZ83" s="121"/>
      <c r="BA83" s="122"/>
      <c r="BB83" s="121"/>
      <c r="BC83" s="122"/>
      <c r="BD83" s="121"/>
      <c r="BE83" s="123"/>
      <c r="BF83" s="126"/>
      <c r="BG83" s="120"/>
      <c r="BH83" s="121"/>
      <c r="BI83" s="122"/>
      <c r="BJ83" s="121"/>
      <c r="BK83" s="122"/>
      <c r="BL83" s="121"/>
      <c r="BM83" s="123"/>
      <c r="BN83" s="124"/>
      <c r="BO83" s="120">
        <v>1836</v>
      </c>
      <c r="BP83" s="121"/>
      <c r="BQ83" s="122">
        <v>14</v>
      </c>
      <c r="BR83" s="121">
        <v>1543.3912</v>
      </c>
      <c r="BS83" s="122"/>
      <c r="BT83" s="121">
        <v>7.3361000000000001</v>
      </c>
      <c r="BU83" s="123">
        <v>1850</v>
      </c>
      <c r="BV83" s="124">
        <v>1550.7273</v>
      </c>
      <c r="BW83" s="127">
        <v>6267</v>
      </c>
      <c r="BX83" s="128">
        <f t="shared" si="49"/>
        <v>5858</v>
      </c>
      <c r="BY83" s="129">
        <f t="shared" si="50"/>
        <v>0.93473751396202331</v>
      </c>
      <c r="BZ83" s="127">
        <v>4827.3477000000003</v>
      </c>
      <c r="CA83" s="128">
        <f t="shared" si="51"/>
        <v>4203.1869000000006</v>
      </c>
      <c r="CB83" s="196">
        <f t="shared" si="52"/>
        <v>0.87070316066108111</v>
      </c>
    </row>
    <row r="84" spans="1:80" x14ac:dyDescent="0.25">
      <c r="A84" s="112" t="s">
        <v>249</v>
      </c>
      <c r="B84" s="113" t="s">
        <v>250</v>
      </c>
      <c r="C84" s="114" t="s">
        <v>82</v>
      </c>
      <c r="D84" s="113" t="s">
        <v>278</v>
      </c>
      <c r="E84" s="114" t="s">
        <v>279</v>
      </c>
      <c r="F84" s="113" t="s">
        <v>280</v>
      </c>
      <c r="G84" s="114" t="s">
        <v>281</v>
      </c>
      <c r="H84" s="114" t="s">
        <v>104</v>
      </c>
      <c r="I84" s="115"/>
      <c r="J84" s="116">
        <v>0</v>
      </c>
      <c r="K84" s="116"/>
      <c r="L84" s="117">
        <f t="shared" si="35"/>
        <v>1</v>
      </c>
      <c r="M84" s="209">
        <f t="shared" si="53"/>
        <v>0</v>
      </c>
      <c r="N84" s="210">
        <f t="shared" si="54"/>
        <v>0</v>
      </c>
      <c r="O84" s="210">
        <f t="shared" si="55"/>
        <v>0</v>
      </c>
      <c r="P84" s="210">
        <f t="shared" si="56"/>
        <v>0</v>
      </c>
      <c r="Q84" s="210">
        <f t="shared" si="57"/>
        <v>0.11985657907254513</v>
      </c>
      <c r="R84" s="211">
        <f t="shared" si="58"/>
        <v>0</v>
      </c>
      <c r="S84" s="212">
        <f t="shared" si="59"/>
        <v>3.7596806842506063E-3</v>
      </c>
      <c r="T84" s="118" t="str">
        <f t="shared" si="12"/>
        <v>-</v>
      </c>
      <c r="U84" s="119" t="str">
        <f t="shared" si="13"/>
        <v>-</v>
      </c>
      <c r="V84" s="119" t="str">
        <f t="shared" si="14"/>
        <v>-</v>
      </c>
      <c r="W84" s="119" t="str">
        <f t="shared" si="15"/>
        <v>-</v>
      </c>
      <c r="X84" s="119">
        <f t="shared" si="16"/>
        <v>0.63913599999999993</v>
      </c>
      <c r="Y84" s="181" t="str">
        <f t="shared" si="17"/>
        <v>-</v>
      </c>
      <c r="Z84" s="187">
        <f t="shared" si="18"/>
        <v>0.63913599999999993</v>
      </c>
      <c r="AA84" s="120"/>
      <c r="AB84" s="121"/>
      <c r="AC84" s="122"/>
      <c r="AD84" s="121"/>
      <c r="AE84" s="122"/>
      <c r="AF84" s="121"/>
      <c r="AG84" s="123"/>
      <c r="AH84" s="124"/>
      <c r="AI84" s="125"/>
      <c r="AJ84" s="121"/>
      <c r="AK84" s="122"/>
      <c r="AL84" s="121"/>
      <c r="AM84" s="122"/>
      <c r="AN84" s="121"/>
      <c r="AO84" s="123"/>
      <c r="AP84" s="126"/>
      <c r="AQ84" s="120"/>
      <c r="AR84" s="121"/>
      <c r="AS84" s="122"/>
      <c r="AT84" s="121"/>
      <c r="AU84" s="122"/>
      <c r="AV84" s="121"/>
      <c r="AW84" s="123"/>
      <c r="AX84" s="124"/>
      <c r="AY84" s="125"/>
      <c r="AZ84" s="121"/>
      <c r="BA84" s="122"/>
      <c r="BB84" s="121"/>
      <c r="BC84" s="122"/>
      <c r="BD84" s="121"/>
      <c r="BE84" s="123"/>
      <c r="BF84" s="126"/>
      <c r="BG84" s="120">
        <v>561</v>
      </c>
      <c r="BH84" s="121">
        <v>12</v>
      </c>
      <c r="BI84" s="122">
        <v>2</v>
      </c>
      <c r="BJ84" s="121">
        <v>360.34249999999997</v>
      </c>
      <c r="BK84" s="122">
        <v>6.1696999999999997</v>
      </c>
      <c r="BL84" s="121">
        <v>0.99099999999999999</v>
      </c>
      <c r="BM84" s="123">
        <v>575</v>
      </c>
      <c r="BN84" s="124">
        <v>367.50319999999994</v>
      </c>
      <c r="BO84" s="120"/>
      <c r="BP84" s="121"/>
      <c r="BQ84" s="122"/>
      <c r="BR84" s="121"/>
      <c r="BS84" s="122"/>
      <c r="BT84" s="121"/>
      <c r="BU84" s="123"/>
      <c r="BV84" s="124"/>
      <c r="BW84" s="127">
        <v>575</v>
      </c>
      <c r="BX84" s="128">
        <f t="shared" si="49"/>
        <v>561</v>
      </c>
      <c r="BY84" s="129">
        <f t="shared" si="50"/>
        <v>0.97565217391304349</v>
      </c>
      <c r="BZ84" s="127">
        <v>367.50319999999994</v>
      </c>
      <c r="CA84" s="128">
        <f t="shared" si="51"/>
        <v>360.34249999999997</v>
      </c>
      <c r="CB84" s="196">
        <f t="shared" si="52"/>
        <v>0.98051527170375674</v>
      </c>
    </row>
    <row r="85" spans="1:80" x14ac:dyDescent="0.25">
      <c r="A85" s="112" t="s">
        <v>249</v>
      </c>
      <c r="B85" s="113" t="s">
        <v>250</v>
      </c>
      <c r="C85" s="114" t="s">
        <v>105</v>
      </c>
      <c r="D85" s="113" t="s">
        <v>282</v>
      </c>
      <c r="E85" s="114" t="s">
        <v>283</v>
      </c>
      <c r="F85" s="113" t="s">
        <v>284</v>
      </c>
      <c r="G85" s="114" t="s">
        <v>285</v>
      </c>
      <c r="H85" s="114" t="s">
        <v>51</v>
      </c>
      <c r="I85" s="115"/>
      <c r="J85" s="116">
        <v>0</v>
      </c>
      <c r="K85" s="116"/>
      <c r="L85" s="117">
        <f t="shared" si="35"/>
        <v>0</v>
      </c>
      <c r="M85" s="209">
        <f t="shared" si="53"/>
        <v>0</v>
      </c>
      <c r="N85" s="210">
        <f t="shared" si="54"/>
        <v>0</v>
      </c>
      <c r="O85" s="210">
        <f t="shared" si="55"/>
        <v>0</v>
      </c>
      <c r="P85" s="210">
        <f t="shared" si="56"/>
        <v>0</v>
      </c>
      <c r="Q85" s="210">
        <f t="shared" si="57"/>
        <v>0</v>
      </c>
      <c r="R85" s="211">
        <f t="shared" si="58"/>
        <v>3.1862218008883232E-2</v>
      </c>
      <c r="S85" s="212">
        <f t="shared" si="59"/>
        <v>1.6400947026161444E-2</v>
      </c>
      <c r="T85" s="118" t="str">
        <f t="shared" si="12"/>
        <v>-</v>
      </c>
      <c r="U85" s="119" t="str">
        <f t="shared" si="13"/>
        <v>-</v>
      </c>
      <c r="V85" s="119" t="str">
        <f t="shared" si="14"/>
        <v>-</v>
      </c>
      <c r="W85" s="119" t="str">
        <f t="shared" si="15"/>
        <v>-</v>
      </c>
      <c r="X85" s="119" t="str">
        <f t="shared" si="16"/>
        <v>-</v>
      </c>
      <c r="Y85" s="181">
        <f t="shared" si="17"/>
        <v>1.5640665365853659</v>
      </c>
      <c r="Z85" s="187">
        <f t="shared" si="18"/>
        <v>1.5640665365853659</v>
      </c>
      <c r="AA85" s="120"/>
      <c r="AB85" s="121"/>
      <c r="AC85" s="122"/>
      <c r="AD85" s="121"/>
      <c r="AE85" s="122"/>
      <c r="AF85" s="121"/>
      <c r="AG85" s="123"/>
      <c r="AH85" s="124"/>
      <c r="AI85" s="125"/>
      <c r="AJ85" s="121"/>
      <c r="AK85" s="122"/>
      <c r="AL85" s="121"/>
      <c r="AM85" s="122"/>
      <c r="AN85" s="121"/>
      <c r="AO85" s="123"/>
      <c r="AP85" s="126"/>
      <c r="AQ85" s="120"/>
      <c r="AR85" s="121"/>
      <c r="AS85" s="122"/>
      <c r="AT85" s="121"/>
      <c r="AU85" s="122"/>
      <c r="AV85" s="121"/>
      <c r="AW85" s="123"/>
      <c r="AX85" s="124"/>
      <c r="AY85" s="125"/>
      <c r="AZ85" s="121"/>
      <c r="BA85" s="122"/>
      <c r="BB85" s="121"/>
      <c r="BC85" s="122"/>
      <c r="BD85" s="121"/>
      <c r="BE85" s="123"/>
      <c r="BF85" s="126"/>
      <c r="BG85" s="120"/>
      <c r="BH85" s="121"/>
      <c r="BI85" s="122"/>
      <c r="BJ85" s="121"/>
      <c r="BK85" s="122"/>
      <c r="BL85" s="121"/>
      <c r="BM85" s="123"/>
      <c r="BN85" s="124"/>
      <c r="BO85" s="120">
        <v>1</v>
      </c>
      <c r="BP85" s="121"/>
      <c r="BQ85" s="122">
        <v>1024</v>
      </c>
      <c r="BR85" s="121">
        <v>0.81740000000000002</v>
      </c>
      <c r="BS85" s="122"/>
      <c r="BT85" s="121">
        <v>1602.3508000000002</v>
      </c>
      <c r="BU85" s="123">
        <v>1025</v>
      </c>
      <c r="BV85" s="124">
        <v>1603.1682000000001</v>
      </c>
      <c r="BW85" s="127">
        <v>1025</v>
      </c>
      <c r="BX85" s="128">
        <f t="shared" si="49"/>
        <v>1</v>
      </c>
      <c r="BY85" s="129">
        <f t="shared" si="50"/>
        <v>9.7560975609756097E-4</v>
      </c>
      <c r="BZ85" s="127">
        <v>1603.1682000000001</v>
      </c>
      <c r="CA85" s="128">
        <f t="shared" si="51"/>
        <v>0.81740000000000002</v>
      </c>
      <c r="CB85" s="129">
        <f t="shared" si="52"/>
        <v>5.098654027693414E-4</v>
      </c>
    </row>
    <row r="86" spans="1:80" ht="9" thickBot="1" x14ac:dyDescent="0.3">
      <c r="A86" s="131" t="s">
        <v>286</v>
      </c>
      <c r="B86" s="132"/>
      <c r="C86" s="132"/>
      <c r="D86" s="132"/>
      <c r="E86" s="132"/>
      <c r="F86" s="132" t="s">
        <v>250</v>
      </c>
      <c r="G86" s="132" t="s">
        <v>7</v>
      </c>
      <c r="H86" s="132"/>
      <c r="I86" s="133"/>
      <c r="J86" s="134">
        <v>15</v>
      </c>
      <c r="K86" s="134">
        <f>SUM(K77:K85)</f>
        <v>32</v>
      </c>
      <c r="L86" s="135">
        <f t="shared" si="35"/>
        <v>5</v>
      </c>
      <c r="M86" s="213">
        <f>SUM(M77:M85)</f>
        <v>0.99999999999999989</v>
      </c>
      <c r="N86" s="214">
        <f t="shared" ref="N86:R86" si="60">SUM(N77:N85)</f>
        <v>0.99999999999999989</v>
      </c>
      <c r="O86" s="214">
        <f t="shared" si="60"/>
        <v>1.0000000000000002</v>
      </c>
      <c r="P86" s="214">
        <f t="shared" si="60"/>
        <v>0.99999999999999989</v>
      </c>
      <c r="Q86" s="214">
        <f t="shared" si="60"/>
        <v>0.99999999999999989</v>
      </c>
      <c r="R86" s="215">
        <f t="shared" si="60"/>
        <v>1.0000000000000002</v>
      </c>
      <c r="S86" s="216">
        <f>SUM(S77:S85)</f>
        <v>1</v>
      </c>
      <c r="T86" s="136">
        <f t="shared" si="12"/>
        <v>6.8569936768149899</v>
      </c>
      <c r="U86" s="137">
        <f t="shared" si="13"/>
        <v>0.9292166595608613</v>
      </c>
      <c r="V86" s="137">
        <f t="shared" si="14"/>
        <v>1.0935669082714095</v>
      </c>
      <c r="W86" s="137">
        <f t="shared" si="15"/>
        <v>0.6088307800704581</v>
      </c>
      <c r="X86" s="137">
        <f t="shared" si="16"/>
        <v>0.70438577992189289</v>
      </c>
      <c r="Y86" s="182">
        <f t="shared" si="17"/>
        <v>1.2277799394841511</v>
      </c>
      <c r="Z86" s="138">
        <f t="shared" si="18"/>
        <v>1.075601509716323</v>
      </c>
      <c r="AA86" s="139">
        <v>327</v>
      </c>
      <c r="AB86" s="140">
        <v>37</v>
      </c>
      <c r="AC86" s="141">
        <v>63</v>
      </c>
      <c r="AD86" s="140">
        <v>2582.8435000000004</v>
      </c>
      <c r="AE86" s="141">
        <v>156.8212</v>
      </c>
      <c r="AF86" s="140">
        <v>188.27160000000001</v>
      </c>
      <c r="AG86" s="142">
        <v>427</v>
      </c>
      <c r="AH86" s="143">
        <v>2927.9363000000008</v>
      </c>
      <c r="AI86" s="144">
        <v>17432</v>
      </c>
      <c r="AJ86" s="140">
        <v>1217</v>
      </c>
      <c r="AK86" s="141">
        <v>115</v>
      </c>
      <c r="AL86" s="140">
        <v>15183.2945</v>
      </c>
      <c r="AM86" s="141">
        <v>2107.2751000000003</v>
      </c>
      <c r="AN86" s="140">
        <v>145.2518</v>
      </c>
      <c r="AO86" s="142">
        <v>18764</v>
      </c>
      <c r="AP86" s="145">
        <v>17435.821400000001</v>
      </c>
      <c r="AQ86" s="139">
        <v>6768</v>
      </c>
      <c r="AR86" s="140">
        <v>7028</v>
      </c>
      <c r="AS86" s="141">
        <v>2622</v>
      </c>
      <c r="AT86" s="140">
        <v>5899.0664999999999</v>
      </c>
      <c r="AU86" s="141">
        <v>8963.4475999999995</v>
      </c>
      <c r="AV86" s="140">
        <v>3091.6674000000003</v>
      </c>
      <c r="AW86" s="142">
        <v>16418</v>
      </c>
      <c r="AX86" s="143">
        <v>17954.181499999999</v>
      </c>
      <c r="AY86" s="144">
        <v>1133</v>
      </c>
      <c r="AZ86" s="140">
        <v>8238</v>
      </c>
      <c r="BA86" s="141">
        <v>564</v>
      </c>
      <c r="BB86" s="140">
        <v>433.65279999999996</v>
      </c>
      <c r="BC86" s="141">
        <v>5027.5888999999997</v>
      </c>
      <c r="BD86" s="140">
        <v>587.49209999999994</v>
      </c>
      <c r="BE86" s="142">
        <v>9935</v>
      </c>
      <c r="BF86" s="145">
        <v>6048.7338000000009</v>
      </c>
      <c r="BG86" s="139">
        <v>3883</v>
      </c>
      <c r="BH86" s="140">
        <v>332</v>
      </c>
      <c r="BI86" s="141">
        <v>138</v>
      </c>
      <c r="BJ86" s="140">
        <v>2606.4560000000001</v>
      </c>
      <c r="BK86" s="141">
        <v>283.26169999999996</v>
      </c>
      <c r="BL86" s="140">
        <v>176.4736</v>
      </c>
      <c r="BM86" s="142">
        <v>4353</v>
      </c>
      <c r="BN86" s="143">
        <v>3066.1913</v>
      </c>
      <c r="BO86" s="139">
        <v>21217</v>
      </c>
      <c r="BP86" s="140">
        <v>14774</v>
      </c>
      <c r="BQ86" s="141">
        <v>4990</v>
      </c>
      <c r="BR86" s="140">
        <v>20989.887999999999</v>
      </c>
      <c r="BS86" s="141">
        <v>16034.922499999997</v>
      </c>
      <c r="BT86" s="140">
        <v>13290.839200000004</v>
      </c>
      <c r="BU86" s="142">
        <v>40981</v>
      </c>
      <c r="BV86" s="143">
        <v>50315.649699999994</v>
      </c>
      <c r="BW86" s="146">
        <v>90878</v>
      </c>
      <c r="BX86" s="147">
        <f t="shared" si="20"/>
        <v>50760</v>
      </c>
      <c r="BY86" s="148">
        <f t="shared" si="21"/>
        <v>0.55855102445036198</v>
      </c>
      <c r="BZ86" s="146">
        <v>97748.513999999996</v>
      </c>
      <c r="CA86" s="147">
        <f t="shared" si="22"/>
        <v>47695.201300000001</v>
      </c>
      <c r="CB86" s="148">
        <f t="shared" si="23"/>
        <v>0.487937865735739</v>
      </c>
    </row>
    <row r="87" spans="1:80" s="45" customFormat="1" x14ac:dyDescent="0.25">
      <c r="A87" s="15" t="s">
        <v>287</v>
      </c>
      <c r="B87" s="16" t="s">
        <v>288</v>
      </c>
      <c r="C87" s="17" t="s">
        <v>69</v>
      </c>
      <c r="D87" s="16" t="s">
        <v>289</v>
      </c>
      <c r="E87" s="17" t="s">
        <v>290</v>
      </c>
      <c r="F87" s="16" t="s">
        <v>291</v>
      </c>
      <c r="G87" s="17" t="s">
        <v>292</v>
      </c>
      <c r="H87" s="17" t="s">
        <v>27</v>
      </c>
      <c r="I87" s="77" t="s">
        <v>52</v>
      </c>
      <c r="J87" s="78">
        <v>5</v>
      </c>
      <c r="K87" s="78">
        <v>6</v>
      </c>
      <c r="L87" s="79">
        <f t="shared" si="35"/>
        <v>5</v>
      </c>
      <c r="M87" s="201">
        <f>AH87/AH$91</f>
        <v>0.3354741131272036</v>
      </c>
      <c r="N87" s="202">
        <f>AP87/AP$91</f>
        <v>0.29478663886422973</v>
      </c>
      <c r="O87" s="202">
        <f>AX87/AX$91</f>
        <v>0.47496783921547198</v>
      </c>
      <c r="P87" s="202">
        <f>BF87/BF$91</f>
        <v>0.45591303621621376</v>
      </c>
      <c r="Q87" s="202">
        <f>BN87/BN$91</f>
        <v>0.53697731277117733</v>
      </c>
      <c r="R87" s="203">
        <f>BV87/BV$91</f>
        <v>0.62059266916134148</v>
      </c>
      <c r="S87" s="204">
        <f>BZ87/$BZ$91</f>
        <v>0.50316085998898075</v>
      </c>
      <c r="T87" s="91">
        <f t="shared" si="12"/>
        <v>4.0931006369426752</v>
      </c>
      <c r="U87" s="92">
        <f t="shared" si="13"/>
        <v>1.0879323921150772</v>
      </c>
      <c r="V87" s="92">
        <f t="shared" si="14"/>
        <v>1.0283442542077772</v>
      </c>
      <c r="W87" s="92">
        <f t="shared" si="15"/>
        <v>0.51803616466909852</v>
      </c>
      <c r="X87" s="92">
        <f t="shared" si="16"/>
        <v>0.68495029396044904</v>
      </c>
      <c r="Y87" s="179">
        <f t="shared" si="17"/>
        <v>1.0142482848083023</v>
      </c>
      <c r="Z87" s="185">
        <f t="shared" si="18"/>
        <v>0.96860677440666765</v>
      </c>
      <c r="AA87" s="38">
        <v>136</v>
      </c>
      <c r="AB87" s="39">
        <v>13</v>
      </c>
      <c r="AC87" s="40">
        <v>8</v>
      </c>
      <c r="AD87" s="39">
        <v>591.94280000000003</v>
      </c>
      <c r="AE87" s="40">
        <v>45.007199999999997</v>
      </c>
      <c r="AF87" s="39">
        <v>5.6667999999999994</v>
      </c>
      <c r="AG87" s="41">
        <v>157</v>
      </c>
      <c r="AH87" s="42">
        <v>642.61680000000001</v>
      </c>
      <c r="AI87" s="43">
        <v>1498</v>
      </c>
      <c r="AJ87" s="39">
        <v>342</v>
      </c>
      <c r="AK87" s="40">
        <v>37</v>
      </c>
      <c r="AL87" s="39">
        <v>1422.7817</v>
      </c>
      <c r="AM87" s="40">
        <v>592.90390000000002</v>
      </c>
      <c r="AN87" s="39">
        <v>26.363500000000002</v>
      </c>
      <c r="AO87" s="41">
        <v>1877</v>
      </c>
      <c r="AP87" s="44">
        <v>2042.0491</v>
      </c>
      <c r="AQ87" s="38">
        <v>1570</v>
      </c>
      <c r="AR87" s="39">
        <v>1433</v>
      </c>
      <c r="AS87" s="40">
        <v>443</v>
      </c>
      <c r="AT87" s="39">
        <v>1169.3185000000001</v>
      </c>
      <c r="AU87" s="40">
        <v>2038.2201000000002</v>
      </c>
      <c r="AV87" s="39">
        <v>336.13570000000004</v>
      </c>
      <c r="AW87" s="41">
        <v>3446</v>
      </c>
      <c r="AX87" s="42">
        <v>3543.6743000000006</v>
      </c>
      <c r="AY87" s="43">
        <v>256</v>
      </c>
      <c r="AZ87" s="39">
        <v>1644</v>
      </c>
      <c r="BA87" s="40">
        <v>19</v>
      </c>
      <c r="BB87" s="39">
        <v>89.312700000000007</v>
      </c>
      <c r="BC87" s="40">
        <v>879.51430000000005</v>
      </c>
      <c r="BD87" s="39">
        <v>25.284400000000002</v>
      </c>
      <c r="BE87" s="41">
        <v>1919</v>
      </c>
      <c r="BF87" s="44">
        <v>994.1114</v>
      </c>
      <c r="BG87" s="38">
        <v>1471</v>
      </c>
      <c r="BH87" s="39">
        <v>304</v>
      </c>
      <c r="BI87" s="40">
        <v>96</v>
      </c>
      <c r="BJ87" s="39">
        <v>1038.1682000000001</v>
      </c>
      <c r="BK87" s="40">
        <v>193.47839999999999</v>
      </c>
      <c r="BL87" s="39">
        <v>49.895400000000009</v>
      </c>
      <c r="BM87" s="41">
        <v>1871</v>
      </c>
      <c r="BN87" s="42">
        <v>1281.5420000000001</v>
      </c>
      <c r="BO87" s="38">
        <v>5628</v>
      </c>
      <c r="BP87" s="39">
        <v>4178</v>
      </c>
      <c r="BQ87" s="40">
        <v>601</v>
      </c>
      <c r="BR87" s="39">
        <v>4154.9148000000005</v>
      </c>
      <c r="BS87" s="40">
        <v>5082.7172</v>
      </c>
      <c r="BT87" s="39">
        <v>1317.6499000000001</v>
      </c>
      <c r="BU87" s="41">
        <v>10407</v>
      </c>
      <c r="BV87" s="42">
        <v>10555.281900000002</v>
      </c>
      <c r="BW87" s="55">
        <v>19677</v>
      </c>
      <c r="BX87" s="62">
        <f t="shared" si="20"/>
        <v>10559</v>
      </c>
      <c r="BY87" s="63">
        <f t="shared" si="21"/>
        <v>0.5366163541190222</v>
      </c>
      <c r="BZ87" s="55">
        <v>19059.2755</v>
      </c>
      <c r="CA87" s="62">
        <f t="shared" si="22"/>
        <v>8466.4387000000006</v>
      </c>
      <c r="CB87" s="63">
        <f t="shared" si="23"/>
        <v>0.44421618754605863</v>
      </c>
    </row>
    <row r="88" spans="1:80" s="45" customFormat="1" x14ac:dyDescent="0.25">
      <c r="A88" s="93" t="s">
        <v>287</v>
      </c>
      <c r="B88" s="94" t="s">
        <v>288</v>
      </c>
      <c r="C88" s="95" t="s">
        <v>82</v>
      </c>
      <c r="D88" s="94" t="s">
        <v>293</v>
      </c>
      <c r="E88" s="95" t="s">
        <v>294</v>
      </c>
      <c r="F88" s="94" t="s">
        <v>295</v>
      </c>
      <c r="G88" s="95" t="s">
        <v>296</v>
      </c>
      <c r="H88" s="173" t="s">
        <v>104</v>
      </c>
      <c r="I88" s="96" t="s">
        <v>88</v>
      </c>
      <c r="J88" s="97">
        <v>1</v>
      </c>
      <c r="K88" s="97">
        <v>6</v>
      </c>
      <c r="L88" s="98">
        <f t="shared" ref="L88:L119" si="61">COUNT(AG88,AO88,AW88,BE88,BM88)</f>
        <v>5</v>
      </c>
      <c r="M88" s="205">
        <f t="shared" ref="M88:M90" si="62">AH88/AH$91</f>
        <v>0.40010558857801587</v>
      </c>
      <c r="N88" s="206">
        <f t="shared" ref="N88:N90" si="63">AP88/AP$91</f>
        <v>0.33487690319212909</v>
      </c>
      <c r="O88" s="206">
        <f t="shared" ref="O88:O90" si="64">AX88/AX$91</f>
        <v>0.24228894099390874</v>
      </c>
      <c r="P88" s="206">
        <f t="shared" ref="P88:P90" si="65">BF88/BF$91</f>
        <v>0.31675860876253803</v>
      </c>
      <c r="Q88" s="206">
        <f t="shared" ref="Q88:Q90" si="66">BN88/BN$91</f>
        <v>0.27881981995193966</v>
      </c>
      <c r="R88" s="207">
        <f t="shared" ref="R88:R90" si="67">BV88/BV$91</f>
        <v>0.19394076556195539</v>
      </c>
      <c r="S88" s="208">
        <f t="shared" ref="S88:S90" si="68">BZ88/$BZ$91</f>
        <v>0.25208117988050927</v>
      </c>
      <c r="T88" s="99">
        <f t="shared" si="12"/>
        <v>11.107557971014494</v>
      </c>
      <c r="U88" s="100">
        <f t="shared" si="13"/>
        <v>0.92976464929859715</v>
      </c>
      <c r="V88" s="100">
        <f t="shared" si="14"/>
        <v>1.0048286826014452</v>
      </c>
      <c r="W88" s="100">
        <f t="shared" si="15"/>
        <v>0.53959945312500002</v>
      </c>
      <c r="X88" s="100">
        <f t="shared" si="16"/>
        <v>0.44779757738896364</v>
      </c>
      <c r="Y88" s="180">
        <f t="shared" si="17"/>
        <v>1.1942867849384506</v>
      </c>
      <c r="Z88" s="186">
        <f t="shared" si="18"/>
        <v>0.96538324739662307</v>
      </c>
      <c r="AA88" s="101">
        <v>61</v>
      </c>
      <c r="AB88" s="102">
        <v>6</v>
      </c>
      <c r="AC88" s="103">
        <v>2</v>
      </c>
      <c r="AD88" s="102">
        <v>736.30849999999998</v>
      </c>
      <c r="AE88" s="103">
        <v>25.414200000000001</v>
      </c>
      <c r="AF88" s="102">
        <v>4.6988000000000003</v>
      </c>
      <c r="AG88" s="104">
        <v>69</v>
      </c>
      <c r="AH88" s="105">
        <v>766.42150000000004</v>
      </c>
      <c r="AI88" s="106">
        <v>2332</v>
      </c>
      <c r="AJ88" s="102">
        <v>93</v>
      </c>
      <c r="AK88" s="103">
        <v>70</v>
      </c>
      <c r="AL88" s="102">
        <v>2174.3130999999998</v>
      </c>
      <c r="AM88" s="103">
        <v>112.66589999999999</v>
      </c>
      <c r="AN88" s="102">
        <v>32.783799999999999</v>
      </c>
      <c r="AO88" s="104">
        <v>2495</v>
      </c>
      <c r="AP88" s="107">
        <v>2319.7628</v>
      </c>
      <c r="AQ88" s="101">
        <v>874</v>
      </c>
      <c r="AR88" s="102">
        <v>710</v>
      </c>
      <c r="AS88" s="103">
        <v>215</v>
      </c>
      <c r="AT88" s="102">
        <v>711.57169999999996</v>
      </c>
      <c r="AU88" s="103">
        <v>957.92129999999997</v>
      </c>
      <c r="AV88" s="102">
        <v>138.19380000000001</v>
      </c>
      <c r="AW88" s="104">
        <v>1799</v>
      </c>
      <c r="AX88" s="105">
        <v>1807.6867999999999</v>
      </c>
      <c r="AY88" s="106">
        <v>161</v>
      </c>
      <c r="AZ88" s="102">
        <v>1063</v>
      </c>
      <c r="BA88" s="103">
        <v>56</v>
      </c>
      <c r="BB88" s="102">
        <v>46.882599999999996</v>
      </c>
      <c r="BC88" s="103">
        <v>607.69640000000004</v>
      </c>
      <c r="BD88" s="102">
        <v>36.1083</v>
      </c>
      <c r="BE88" s="104">
        <v>1280</v>
      </c>
      <c r="BF88" s="107">
        <v>690.68730000000005</v>
      </c>
      <c r="BG88" s="101">
        <v>855</v>
      </c>
      <c r="BH88" s="102">
        <v>605</v>
      </c>
      <c r="BI88" s="103">
        <v>26</v>
      </c>
      <c r="BJ88" s="102">
        <v>423.65099999999995</v>
      </c>
      <c r="BK88" s="103">
        <v>230.9727</v>
      </c>
      <c r="BL88" s="102">
        <v>10.8035</v>
      </c>
      <c r="BM88" s="104">
        <v>1486</v>
      </c>
      <c r="BN88" s="105">
        <v>665.42719999999997</v>
      </c>
      <c r="BO88" s="101">
        <v>1621</v>
      </c>
      <c r="BP88" s="102">
        <v>1127</v>
      </c>
      <c r="BQ88" s="103">
        <v>14</v>
      </c>
      <c r="BR88" s="102">
        <v>1374.9785000000002</v>
      </c>
      <c r="BS88" s="103">
        <v>1914.9592</v>
      </c>
      <c r="BT88" s="102">
        <v>8.6823999999999995</v>
      </c>
      <c r="BU88" s="104">
        <v>2762</v>
      </c>
      <c r="BV88" s="105">
        <v>3298.6201000000005</v>
      </c>
      <c r="BW88" s="108">
        <v>9891</v>
      </c>
      <c r="BX88" s="109">
        <f t="shared" si="20"/>
        <v>5904</v>
      </c>
      <c r="BY88" s="110">
        <f t="shared" si="21"/>
        <v>0.59690627843494082</v>
      </c>
      <c r="BZ88" s="108">
        <v>9548.6056999999983</v>
      </c>
      <c r="CA88" s="109">
        <f t="shared" si="22"/>
        <v>5467.7053999999998</v>
      </c>
      <c r="CB88" s="110">
        <f t="shared" si="23"/>
        <v>0.57261819911570977</v>
      </c>
    </row>
    <row r="89" spans="1:80" s="45" customFormat="1" x14ac:dyDescent="0.25">
      <c r="A89" s="93" t="s">
        <v>287</v>
      </c>
      <c r="B89" s="94" t="s">
        <v>288</v>
      </c>
      <c r="C89" s="95" t="s">
        <v>82</v>
      </c>
      <c r="D89" s="94" t="s">
        <v>289</v>
      </c>
      <c r="E89" s="95" t="s">
        <v>297</v>
      </c>
      <c r="F89" s="94" t="s">
        <v>298</v>
      </c>
      <c r="G89" s="95" t="s">
        <v>299</v>
      </c>
      <c r="H89" s="95" t="s">
        <v>27</v>
      </c>
      <c r="I89" s="96" t="s">
        <v>88</v>
      </c>
      <c r="J89" s="97">
        <v>0</v>
      </c>
      <c r="K89" s="97">
        <v>5</v>
      </c>
      <c r="L89" s="98">
        <f t="shared" si="61"/>
        <v>5</v>
      </c>
      <c r="M89" s="205">
        <f t="shared" si="62"/>
        <v>0.26442029829478048</v>
      </c>
      <c r="N89" s="206">
        <f t="shared" si="63"/>
        <v>0.26990669620910179</v>
      </c>
      <c r="O89" s="206">
        <f t="shared" si="64"/>
        <v>0.28274321979061934</v>
      </c>
      <c r="P89" s="206">
        <f t="shared" si="65"/>
        <v>0.22732835502124826</v>
      </c>
      <c r="Q89" s="206">
        <f t="shared" si="66"/>
        <v>0.18420286727688309</v>
      </c>
      <c r="R89" s="207">
        <f t="shared" si="67"/>
        <v>3.0377255704443641E-2</v>
      </c>
      <c r="S89" s="208">
        <f t="shared" si="68"/>
        <v>0.15675380005169079</v>
      </c>
      <c r="T89" s="99">
        <f t="shared" ref="T89:T152" si="69">IF(AH89&gt;0,AH89/AG89,"-")</f>
        <v>6.6646026315789468</v>
      </c>
      <c r="U89" s="100">
        <f t="shared" ref="U89:U152" si="70">IF(AP89&gt;0,AP89/AO89,"-")</f>
        <v>0.93438305847076453</v>
      </c>
      <c r="V89" s="100">
        <f t="shared" ref="V89:V152" si="71">IF(AX89&gt;0,AX89/AW89,"-")</f>
        <v>0.7069406836461124</v>
      </c>
      <c r="W89" s="100">
        <f t="shared" ref="W89:W152" si="72">IF(BF89&gt;0,BF89/BE89,"-")</f>
        <v>0.49077821782178221</v>
      </c>
      <c r="X89" s="100">
        <f t="shared" ref="X89:X152" si="73">IF(BN89&gt;0,BN89/BM89,"-")</f>
        <v>0.49119083798882684</v>
      </c>
      <c r="Y89" s="180">
        <f t="shared" ref="Y89:Y152" si="74">IF(BV89&gt;0,BV89/BU89,"-")</f>
        <v>0.68523633952254637</v>
      </c>
      <c r="Z89" s="186">
        <f t="shared" ref="Z89:Z152" si="75">BZ89/BW89</f>
        <v>0.76913099740932633</v>
      </c>
      <c r="AA89" s="101">
        <v>69</v>
      </c>
      <c r="AB89" s="102">
        <v>4</v>
      </c>
      <c r="AC89" s="103">
        <v>3</v>
      </c>
      <c r="AD89" s="102">
        <v>492.14159999999998</v>
      </c>
      <c r="AE89" s="103">
        <v>13.875900000000001</v>
      </c>
      <c r="AF89" s="102">
        <v>0.49230000000000002</v>
      </c>
      <c r="AG89" s="104">
        <v>76</v>
      </c>
      <c r="AH89" s="105">
        <v>506.50979999999998</v>
      </c>
      <c r="AI89" s="106">
        <v>1943</v>
      </c>
      <c r="AJ89" s="102">
        <v>27</v>
      </c>
      <c r="AK89" s="103">
        <v>31</v>
      </c>
      <c r="AL89" s="102">
        <v>1820.2665999999999</v>
      </c>
      <c r="AM89" s="103">
        <v>33.676400000000001</v>
      </c>
      <c r="AN89" s="102">
        <v>15.7575</v>
      </c>
      <c r="AO89" s="104">
        <v>2001</v>
      </c>
      <c r="AP89" s="107">
        <v>1869.7004999999999</v>
      </c>
      <c r="AQ89" s="101">
        <v>2105</v>
      </c>
      <c r="AR89" s="102">
        <v>695</v>
      </c>
      <c r="AS89" s="103">
        <v>184</v>
      </c>
      <c r="AT89" s="102">
        <v>1163.7795999999998</v>
      </c>
      <c r="AU89" s="103">
        <v>827.20429999999999</v>
      </c>
      <c r="AV89" s="102">
        <v>118.5271</v>
      </c>
      <c r="AW89" s="104">
        <v>2984</v>
      </c>
      <c r="AX89" s="105">
        <v>2109.5109999999995</v>
      </c>
      <c r="AY89" s="106">
        <v>214</v>
      </c>
      <c r="AZ89" s="102">
        <v>791</v>
      </c>
      <c r="BA89" s="103">
        <v>5</v>
      </c>
      <c r="BB89" s="102">
        <v>67.209900000000005</v>
      </c>
      <c r="BC89" s="103">
        <v>420.78140000000002</v>
      </c>
      <c r="BD89" s="102">
        <v>7.6947000000000001</v>
      </c>
      <c r="BE89" s="104">
        <v>1010</v>
      </c>
      <c r="BF89" s="107">
        <v>495.68600000000004</v>
      </c>
      <c r="BG89" s="101">
        <v>664</v>
      </c>
      <c r="BH89" s="102">
        <v>202</v>
      </c>
      <c r="BI89" s="103">
        <v>29</v>
      </c>
      <c r="BJ89" s="102">
        <v>320.65550000000002</v>
      </c>
      <c r="BK89" s="103">
        <v>106.1456</v>
      </c>
      <c r="BL89" s="102">
        <v>12.8147</v>
      </c>
      <c r="BM89" s="104">
        <v>895</v>
      </c>
      <c r="BN89" s="105">
        <v>439.61580000000004</v>
      </c>
      <c r="BO89" s="101">
        <v>460</v>
      </c>
      <c r="BP89" s="102">
        <v>294</v>
      </c>
      <c r="BQ89" s="103"/>
      <c r="BR89" s="102">
        <v>427.91149999999999</v>
      </c>
      <c r="BS89" s="103">
        <v>88.756699999999995</v>
      </c>
      <c r="BT89" s="102"/>
      <c r="BU89" s="104">
        <v>754</v>
      </c>
      <c r="BV89" s="105">
        <v>516.66819999999996</v>
      </c>
      <c r="BW89" s="108">
        <v>7720</v>
      </c>
      <c r="BX89" s="109">
        <f t="shared" ref="BX89:BX141" si="76">AA89+AI89+AQ89+AY89+BG89+BO89</f>
        <v>5455</v>
      </c>
      <c r="BY89" s="110">
        <f t="shared" ref="BY89:BY141" si="77">BX89/BW89</f>
        <v>0.70660621761658027</v>
      </c>
      <c r="BZ89" s="108">
        <v>5937.6912999999995</v>
      </c>
      <c r="CA89" s="109">
        <f t="shared" ref="CA89:CA141" si="78">AD89+AL89+AT89+BB89+BJ89+BR89</f>
        <v>4291.9646999999995</v>
      </c>
      <c r="CB89" s="197">
        <f t="shared" ref="CB89:CB141" si="79">CA89/BZ89</f>
        <v>0.72283392368343569</v>
      </c>
    </row>
    <row r="90" spans="1:80" x14ac:dyDescent="0.25">
      <c r="A90" s="112" t="s">
        <v>287</v>
      </c>
      <c r="B90" s="113" t="s">
        <v>288</v>
      </c>
      <c r="C90" s="114" t="s">
        <v>82</v>
      </c>
      <c r="D90" s="113" t="s">
        <v>300</v>
      </c>
      <c r="E90" s="114" t="s">
        <v>301</v>
      </c>
      <c r="F90" s="113" t="s">
        <v>302</v>
      </c>
      <c r="G90" s="114" t="s">
        <v>303</v>
      </c>
      <c r="H90" s="114" t="s">
        <v>104</v>
      </c>
      <c r="I90" s="115"/>
      <c r="J90" s="116">
        <v>0</v>
      </c>
      <c r="K90" s="116"/>
      <c r="L90" s="117">
        <f t="shared" si="61"/>
        <v>1</v>
      </c>
      <c r="M90" s="209">
        <f t="shared" si="62"/>
        <v>0</v>
      </c>
      <c r="N90" s="210">
        <f t="shared" si="63"/>
        <v>0.10042976173453948</v>
      </c>
      <c r="O90" s="210">
        <f t="shared" si="64"/>
        <v>0</v>
      </c>
      <c r="P90" s="210">
        <f t="shared" si="65"/>
        <v>0</v>
      </c>
      <c r="Q90" s="210">
        <f t="shared" si="66"/>
        <v>0</v>
      </c>
      <c r="R90" s="211">
        <f t="shared" si="67"/>
        <v>0.15508930957225955</v>
      </c>
      <c r="S90" s="212">
        <f t="shared" si="68"/>
        <v>8.8004160078819213E-2</v>
      </c>
      <c r="T90" s="118" t="str">
        <f t="shared" si="69"/>
        <v>-</v>
      </c>
      <c r="U90" s="119">
        <f t="shared" si="70"/>
        <v>0.82233817966903067</v>
      </c>
      <c r="V90" s="119" t="str">
        <f t="shared" si="71"/>
        <v>-</v>
      </c>
      <c r="W90" s="119" t="str">
        <f t="shared" si="72"/>
        <v>-</v>
      </c>
      <c r="X90" s="119" t="str">
        <f t="shared" si="73"/>
        <v>-</v>
      </c>
      <c r="Y90" s="181">
        <f t="shared" si="74"/>
        <v>1.3724346514047869</v>
      </c>
      <c r="Z90" s="187">
        <f t="shared" si="75"/>
        <v>1.204305455202312</v>
      </c>
      <c r="AA90" s="120"/>
      <c r="AB90" s="121"/>
      <c r="AC90" s="122"/>
      <c r="AD90" s="121"/>
      <c r="AE90" s="122"/>
      <c r="AF90" s="121"/>
      <c r="AG90" s="123"/>
      <c r="AH90" s="124"/>
      <c r="AI90" s="125">
        <v>818</v>
      </c>
      <c r="AJ90" s="121">
        <v>9</v>
      </c>
      <c r="AK90" s="122">
        <v>19</v>
      </c>
      <c r="AL90" s="121">
        <v>672.75800000000004</v>
      </c>
      <c r="AM90" s="122">
        <v>9.4657</v>
      </c>
      <c r="AN90" s="121">
        <v>13.474399999999999</v>
      </c>
      <c r="AO90" s="123">
        <v>846</v>
      </c>
      <c r="AP90" s="126">
        <v>695.69809999999995</v>
      </c>
      <c r="AQ90" s="120"/>
      <c r="AR90" s="121"/>
      <c r="AS90" s="122"/>
      <c r="AT90" s="121"/>
      <c r="AU90" s="122"/>
      <c r="AV90" s="121"/>
      <c r="AW90" s="123"/>
      <c r="AX90" s="124"/>
      <c r="AY90" s="125"/>
      <c r="AZ90" s="121"/>
      <c r="BA90" s="122"/>
      <c r="BB90" s="121"/>
      <c r="BC90" s="122"/>
      <c r="BD90" s="121"/>
      <c r="BE90" s="123"/>
      <c r="BF90" s="126"/>
      <c r="BG90" s="120"/>
      <c r="BH90" s="121"/>
      <c r="BI90" s="122"/>
      <c r="BJ90" s="121"/>
      <c r="BK90" s="122"/>
      <c r="BL90" s="121"/>
      <c r="BM90" s="123"/>
      <c r="BN90" s="124"/>
      <c r="BO90" s="120">
        <v>811</v>
      </c>
      <c r="BP90" s="121"/>
      <c r="BQ90" s="122">
        <v>1111</v>
      </c>
      <c r="BR90" s="121">
        <v>1161.5884000000001</v>
      </c>
      <c r="BS90" s="122"/>
      <c r="BT90" s="121">
        <v>1476.231</v>
      </c>
      <c r="BU90" s="123">
        <v>1922</v>
      </c>
      <c r="BV90" s="124">
        <v>2637.8194000000003</v>
      </c>
      <c r="BW90" s="127">
        <v>2768</v>
      </c>
      <c r="BX90" s="128">
        <f t="shared" si="76"/>
        <v>1629</v>
      </c>
      <c r="BY90" s="129">
        <f t="shared" si="77"/>
        <v>0.58851156069364163</v>
      </c>
      <c r="BZ90" s="127">
        <v>3333.5174999999999</v>
      </c>
      <c r="CA90" s="128">
        <f t="shared" si="78"/>
        <v>1834.3464000000001</v>
      </c>
      <c r="CB90" s="129">
        <f t="shared" si="79"/>
        <v>0.55027351738816432</v>
      </c>
    </row>
    <row r="91" spans="1:80" ht="9" thickBot="1" x14ac:dyDescent="0.3">
      <c r="A91" s="131" t="s">
        <v>304</v>
      </c>
      <c r="B91" s="132"/>
      <c r="C91" s="132"/>
      <c r="D91" s="132"/>
      <c r="E91" s="132"/>
      <c r="F91" s="132" t="s">
        <v>288</v>
      </c>
      <c r="G91" s="132" t="s">
        <v>7</v>
      </c>
      <c r="H91" s="132"/>
      <c r="I91" s="133"/>
      <c r="J91" s="134">
        <v>6</v>
      </c>
      <c r="K91" s="134">
        <f>SUM(K87:K90)</f>
        <v>17</v>
      </c>
      <c r="L91" s="135">
        <f t="shared" si="61"/>
        <v>5</v>
      </c>
      <c r="M91" s="213">
        <f>SUM(M87:M90)</f>
        <v>1</v>
      </c>
      <c r="N91" s="214">
        <f t="shared" ref="N91:R91" si="80">SUM(N87:N90)</f>
        <v>1</v>
      </c>
      <c r="O91" s="214">
        <f t="shared" si="80"/>
        <v>1</v>
      </c>
      <c r="P91" s="214">
        <f t="shared" si="80"/>
        <v>1</v>
      </c>
      <c r="Q91" s="214">
        <f t="shared" si="80"/>
        <v>1.0000000000000002</v>
      </c>
      <c r="R91" s="215">
        <f t="shared" si="80"/>
        <v>1</v>
      </c>
      <c r="S91" s="216">
        <f>SUM(S87:S90)</f>
        <v>1</v>
      </c>
      <c r="T91" s="136">
        <f t="shared" si="69"/>
        <v>6.3428745033112586</v>
      </c>
      <c r="U91" s="137">
        <f t="shared" si="70"/>
        <v>0.95958034353788602</v>
      </c>
      <c r="V91" s="137">
        <f t="shared" si="71"/>
        <v>0.90665598493134036</v>
      </c>
      <c r="W91" s="137">
        <f t="shared" si="72"/>
        <v>0.51805291043003088</v>
      </c>
      <c r="X91" s="137">
        <f t="shared" si="73"/>
        <v>0.56128527751646284</v>
      </c>
      <c r="Y91" s="182">
        <f t="shared" si="74"/>
        <v>1.0734231366361631</v>
      </c>
      <c r="Z91" s="138">
        <f t="shared" si="75"/>
        <v>0.94565333533053719</v>
      </c>
      <c r="AA91" s="139">
        <v>266</v>
      </c>
      <c r="AB91" s="140">
        <v>23</v>
      </c>
      <c r="AC91" s="141">
        <v>13</v>
      </c>
      <c r="AD91" s="140">
        <v>1820.3928999999998</v>
      </c>
      <c r="AE91" s="141">
        <v>84.297300000000007</v>
      </c>
      <c r="AF91" s="140">
        <v>10.857900000000001</v>
      </c>
      <c r="AG91" s="142">
        <v>302</v>
      </c>
      <c r="AH91" s="143">
        <v>1915.5481000000002</v>
      </c>
      <c r="AI91" s="144">
        <v>6591</v>
      </c>
      <c r="AJ91" s="140">
        <v>471</v>
      </c>
      <c r="AK91" s="141">
        <v>157</v>
      </c>
      <c r="AL91" s="140">
        <v>6090.1193999999996</v>
      </c>
      <c r="AM91" s="141">
        <v>748.71190000000001</v>
      </c>
      <c r="AN91" s="140">
        <v>88.379199999999997</v>
      </c>
      <c r="AO91" s="142">
        <v>7219</v>
      </c>
      <c r="AP91" s="145">
        <v>6927.2104999999992</v>
      </c>
      <c r="AQ91" s="139">
        <v>4549</v>
      </c>
      <c r="AR91" s="140">
        <v>2838</v>
      </c>
      <c r="AS91" s="141">
        <v>842</v>
      </c>
      <c r="AT91" s="140">
        <v>3044.6697999999997</v>
      </c>
      <c r="AU91" s="141">
        <v>3823.3457000000003</v>
      </c>
      <c r="AV91" s="140">
        <v>592.85660000000007</v>
      </c>
      <c r="AW91" s="142">
        <v>8229</v>
      </c>
      <c r="AX91" s="143">
        <v>7460.8720999999996</v>
      </c>
      <c r="AY91" s="144">
        <v>631</v>
      </c>
      <c r="AZ91" s="140">
        <v>3498</v>
      </c>
      <c r="BA91" s="141">
        <v>80</v>
      </c>
      <c r="BB91" s="140">
        <v>203.40520000000001</v>
      </c>
      <c r="BC91" s="141">
        <v>1907.9921000000002</v>
      </c>
      <c r="BD91" s="140">
        <v>69.087400000000002</v>
      </c>
      <c r="BE91" s="142">
        <v>4209</v>
      </c>
      <c r="BF91" s="145">
        <v>2180.4847</v>
      </c>
      <c r="BG91" s="139">
        <v>2990</v>
      </c>
      <c r="BH91" s="140">
        <v>1111</v>
      </c>
      <c r="BI91" s="141">
        <v>151</v>
      </c>
      <c r="BJ91" s="140">
        <v>1782.4747</v>
      </c>
      <c r="BK91" s="141">
        <v>530.59670000000006</v>
      </c>
      <c r="BL91" s="140">
        <v>73.513600000000011</v>
      </c>
      <c r="BM91" s="142">
        <v>4252</v>
      </c>
      <c r="BN91" s="143">
        <v>2386.585</v>
      </c>
      <c r="BO91" s="139">
        <v>8520</v>
      </c>
      <c r="BP91" s="140">
        <v>5599</v>
      </c>
      <c r="BQ91" s="141">
        <v>1726</v>
      </c>
      <c r="BR91" s="140">
        <v>7119.3932000000004</v>
      </c>
      <c r="BS91" s="141">
        <v>7086.4331000000002</v>
      </c>
      <c r="BT91" s="140">
        <v>2802.5632999999998</v>
      </c>
      <c r="BU91" s="142">
        <v>15845</v>
      </c>
      <c r="BV91" s="143">
        <v>17008.389600000002</v>
      </c>
      <c r="BW91" s="146">
        <v>40056</v>
      </c>
      <c r="BX91" s="147">
        <f t="shared" si="76"/>
        <v>23547</v>
      </c>
      <c r="BY91" s="148">
        <f t="shared" si="77"/>
        <v>0.58785200718993413</v>
      </c>
      <c r="BZ91" s="146">
        <v>37879.089999999997</v>
      </c>
      <c r="CA91" s="147">
        <f t="shared" si="78"/>
        <v>20060.455199999997</v>
      </c>
      <c r="CB91" s="148">
        <f t="shared" si="79"/>
        <v>0.52959179325585692</v>
      </c>
    </row>
    <row r="92" spans="1:80" s="45" customFormat="1" x14ac:dyDescent="0.25">
      <c r="A92" s="15" t="s">
        <v>305</v>
      </c>
      <c r="B92" s="16" t="s">
        <v>306</v>
      </c>
      <c r="C92" s="17" t="s">
        <v>69</v>
      </c>
      <c r="D92" s="16" t="s">
        <v>307</v>
      </c>
      <c r="E92" s="171" t="s">
        <v>308</v>
      </c>
      <c r="F92" s="189" t="s">
        <v>309</v>
      </c>
      <c r="G92" s="190" t="s">
        <v>310</v>
      </c>
      <c r="H92" s="190" t="s">
        <v>27</v>
      </c>
      <c r="I92" s="77" t="s">
        <v>52</v>
      </c>
      <c r="J92" s="78">
        <v>13</v>
      </c>
      <c r="K92" s="78">
        <v>12</v>
      </c>
      <c r="L92" s="79">
        <f t="shared" si="61"/>
        <v>5</v>
      </c>
      <c r="M92" s="201">
        <f>AH92/AH$104</f>
        <v>0.35821829822391171</v>
      </c>
      <c r="N92" s="202">
        <f>AP92/AP$104</f>
        <v>8.4055737353751353E-2</v>
      </c>
      <c r="O92" s="202">
        <f>AX92/AX$104</f>
        <v>0.13377858801219256</v>
      </c>
      <c r="P92" s="202">
        <f>BF92/BF$104</f>
        <v>0.24180222647995517</v>
      </c>
      <c r="Q92" s="202">
        <f>BN92/BN$104</f>
        <v>0.204296470841662</v>
      </c>
      <c r="R92" s="203">
        <f>BV92/BV$104</f>
        <v>0.54780845871835537</v>
      </c>
      <c r="S92" s="204">
        <f>BZ92/$BZ$104</f>
        <v>0.34676017828042732</v>
      </c>
      <c r="T92" s="91">
        <f t="shared" si="69"/>
        <v>5.3124825892857146</v>
      </c>
      <c r="U92" s="92">
        <f t="shared" si="70"/>
        <v>0.9083524444444443</v>
      </c>
      <c r="V92" s="92">
        <f t="shared" si="71"/>
        <v>1.5056349970291147</v>
      </c>
      <c r="W92" s="92">
        <f t="shared" si="72"/>
        <v>0.608516780710329</v>
      </c>
      <c r="X92" s="92">
        <f t="shared" si="73"/>
        <v>0.80771862217438106</v>
      </c>
      <c r="Y92" s="179">
        <f t="shared" si="74"/>
        <v>1.2091339642567018</v>
      </c>
      <c r="Z92" s="185">
        <f t="shared" si="75"/>
        <v>1.1854402204432763</v>
      </c>
      <c r="AA92" s="38">
        <v>294</v>
      </c>
      <c r="AB92" s="39">
        <v>102</v>
      </c>
      <c r="AC92" s="40">
        <v>52</v>
      </c>
      <c r="AD92" s="39">
        <v>1890.9105</v>
      </c>
      <c r="AE92" s="40">
        <v>336.89709999999997</v>
      </c>
      <c r="AF92" s="39">
        <v>152.18459999999999</v>
      </c>
      <c r="AG92" s="41">
        <v>448</v>
      </c>
      <c r="AH92" s="42">
        <v>2379.9922000000001</v>
      </c>
      <c r="AI92" s="43">
        <v>1730</v>
      </c>
      <c r="AJ92" s="39">
        <v>59</v>
      </c>
      <c r="AK92" s="40">
        <v>11</v>
      </c>
      <c r="AL92" s="39">
        <v>1508.3408999999999</v>
      </c>
      <c r="AM92" s="40">
        <v>106.39529999999999</v>
      </c>
      <c r="AN92" s="39">
        <v>20.298200000000001</v>
      </c>
      <c r="AO92" s="41">
        <v>1800</v>
      </c>
      <c r="AP92" s="44">
        <v>1635.0343999999998</v>
      </c>
      <c r="AQ92" s="38">
        <v>566</v>
      </c>
      <c r="AR92" s="39">
        <v>800</v>
      </c>
      <c r="AS92" s="40">
        <v>317</v>
      </c>
      <c r="AT92" s="39">
        <v>666.05880000000002</v>
      </c>
      <c r="AU92" s="40">
        <v>1448.7438999999999</v>
      </c>
      <c r="AV92" s="39">
        <v>419.18100000000004</v>
      </c>
      <c r="AW92" s="41">
        <v>1683</v>
      </c>
      <c r="AX92" s="42">
        <v>2533.9837000000002</v>
      </c>
      <c r="AY92" s="43">
        <v>580</v>
      </c>
      <c r="AZ92" s="39">
        <v>2286</v>
      </c>
      <c r="BA92" s="40">
        <v>203</v>
      </c>
      <c r="BB92" s="39">
        <v>221.10169999999999</v>
      </c>
      <c r="BC92" s="40">
        <v>1345.8536999999999</v>
      </c>
      <c r="BD92" s="39">
        <v>300.58260000000001</v>
      </c>
      <c r="BE92" s="41">
        <v>3069</v>
      </c>
      <c r="BF92" s="44">
        <v>1867.5379999999998</v>
      </c>
      <c r="BG92" s="38">
        <v>1572</v>
      </c>
      <c r="BH92" s="39">
        <v>195</v>
      </c>
      <c r="BI92" s="40">
        <v>91</v>
      </c>
      <c r="BJ92" s="39">
        <v>1229.1215999999999</v>
      </c>
      <c r="BK92" s="40">
        <v>172.42310000000001</v>
      </c>
      <c r="BL92" s="39">
        <v>99.1965</v>
      </c>
      <c r="BM92" s="41">
        <v>1858</v>
      </c>
      <c r="BN92" s="42">
        <v>1500.7411999999999</v>
      </c>
      <c r="BO92" s="38">
        <v>13618</v>
      </c>
      <c r="BP92" s="39">
        <v>7795</v>
      </c>
      <c r="BQ92" s="40">
        <v>3207</v>
      </c>
      <c r="BR92" s="39">
        <v>10662.589799999998</v>
      </c>
      <c r="BS92" s="40">
        <v>11101.823300000004</v>
      </c>
      <c r="BT92" s="39">
        <v>8004.4650999999985</v>
      </c>
      <c r="BU92" s="41">
        <v>24620</v>
      </c>
      <c r="BV92" s="42">
        <v>29768.878199999999</v>
      </c>
      <c r="BW92" s="55">
        <v>33478</v>
      </c>
      <c r="BX92" s="62">
        <f t="shared" ref="BX92:BX103" si="81">AA92+AI92+AQ92+AY92+BG92+BO92</f>
        <v>18360</v>
      </c>
      <c r="BY92" s="63">
        <f t="shared" ref="BY92:BY103" si="82">BX92/BW92</f>
        <v>0.54841985781707392</v>
      </c>
      <c r="BZ92" s="55">
        <v>39686.167700000005</v>
      </c>
      <c r="CA92" s="62">
        <f t="shared" ref="CA92:CA103" si="83">AD92+AL92+AT92+BB92+BJ92+BR92</f>
        <v>16178.123299999997</v>
      </c>
      <c r="CB92" s="63">
        <f t="shared" ref="CB92:CB103" si="84">CA92/BZ92</f>
        <v>0.40765143720339608</v>
      </c>
    </row>
    <row r="93" spans="1:80" s="45" customFormat="1" x14ac:dyDescent="0.25">
      <c r="A93" s="93" t="s">
        <v>305</v>
      </c>
      <c r="B93" s="94" t="s">
        <v>306</v>
      </c>
      <c r="C93" s="95" t="s">
        <v>82</v>
      </c>
      <c r="D93" s="94" t="s">
        <v>307</v>
      </c>
      <c r="E93" s="95" t="s">
        <v>311</v>
      </c>
      <c r="F93" s="94" t="s">
        <v>312</v>
      </c>
      <c r="G93" s="95" t="s">
        <v>313</v>
      </c>
      <c r="H93" s="95" t="s">
        <v>27</v>
      </c>
      <c r="I93" s="96" t="s">
        <v>88</v>
      </c>
      <c r="J93" s="97">
        <v>2</v>
      </c>
      <c r="K93" s="97">
        <v>8</v>
      </c>
      <c r="L93" s="98">
        <f t="shared" si="61"/>
        <v>5</v>
      </c>
      <c r="M93" s="205">
        <f t="shared" ref="M93:M103" si="85">AH93/AH$104</f>
        <v>0.11169989046912843</v>
      </c>
      <c r="N93" s="206">
        <f t="shared" ref="N93:N103" si="86">AP93/AP$104</f>
        <v>0.17015358001893116</v>
      </c>
      <c r="O93" s="206">
        <f t="shared" ref="O93:O103" si="87">AX93/AX$104</f>
        <v>0.14029747998533537</v>
      </c>
      <c r="P93" s="206">
        <f t="shared" ref="P93:P103" si="88">BF93/BF$104</f>
        <v>0.13122651207832248</v>
      </c>
      <c r="Q93" s="206">
        <f t="shared" ref="Q93:Q103" si="89">BN93/BN$104</f>
        <v>0.19422161111176756</v>
      </c>
      <c r="R93" s="207">
        <f t="shared" ref="R93:R103" si="90">BV93/BV$104</f>
        <v>0.13157098925554944</v>
      </c>
      <c r="S93" s="208">
        <f t="shared" ref="S93:S103" si="91">BZ93/$BZ$104</f>
        <v>0.14241723291719666</v>
      </c>
      <c r="T93" s="99">
        <f t="shared" si="69"/>
        <v>6.1333132231404957</v>
      </c>
      <c r="U93" s="100">
        <f t="shared" si="70"/>
        <v>0.72726684245220841</v>
      </c>
      <c r="V93" s="100">
        <f t="shared" si="71"/>
        <v>1.0062332828474063</v>
      </c>
      <c r="W93" s="100">
        <f t="shared" si="72"/>
        <v>0.56181613082039916</v>
      </c>
      <c r="X93" s="100">
        <f t="shared" si="73"/>
        <v>0.6241173665791776</v>
      </c>
      <c r="Y93" s="180">
        <f t="shared" si="74"/>
        <v>0.86183699373191891</v>
      </c>
      <c r="Z93" s="186">
        <f t="shared" si="75"/>
        <v>0.82742437179552264</v>
      </c>
      <c r="AA93" s="101">
        <v>114</v>
      </c>
      <c r="AB93" s="102">
        <v>5</v>
      </c>
      <c r="AC93" s="103">
        <v>2</v>
      </c>
      <c r="AD93" s="102">
        <v>721.78779999999995</v>
      </c>
      <c r="AE93" s="103">
        <v>15.272500000000001</v>
      </c>
      <c r="AF93" s="102">
        <v>5.0705999999999998</v>
      </c>
      <c r="AG93" s="104">
        <v>121</v>
      </c>
      <c r="AH93" s="105">
        <v>742.1309</v>
      </c>
      <c r="AI93" s="106">
        <v>4270</v>
      </c>
      <c r="AJ93" s="102">
        <v>146</v>
      </c>
      <c r="AK93" s="103">
        <v>135</v>
      </c>
      <c r="AL93" s="102">
        <v>3051.5645000000004</v>
      </c>
      <c r="AM93" s="103">
        <v>208.87620000000001</v>
      </c>
      <c r="AN93" s="102">
        <v>49.350700000000003</v>
      </c>
      <c r="AO93" s="104">
        <v>4551</v>
      </c>
      <c r="AP93" s="107">
        <v>3309.7914000000005</v>
      </c>
      <c r="AQ93" s="101">
        <v>1434</v>
      </c>
      <c r="AR93" s="102">
        <v>923</v>
      </c>
      <c r="AS93" s="103">
        <v>284</v>
      </c>
      <c r="AT93" s="102">
        <v>1021.5752</v>
      </c>
      <c r="AU93" s="103">
        <v>1419.3565000000001</v>
      </c>
      <c r="AV93" s="102">
        <v>216.53040000000001</v>
      </c>
      <c r="AW93" s="104">
        <v>2641</v>
      </c>
      <c r="AX93" s="105">
        <v>2657.4621000000002</v>
      </c>
      <c r="AY93" s="106">
        <v>412</v>
      </c>
      <c r="AZ93" s="102">
        <v>1382</v>
      </c>
      <c r="BA93" s="103">
        <v>10</v>
      </c>
      <c r="BB93" s="102">
        <v>143.40439999999998</v>
      </c>
      <c r="BC93" s="103">
        <v>857.5181</v>
      </c>
      <c r="BD93" s="102">
        <v>12.5938</v>
      </c>
      <c r="BE93" s="104">
        <v>1804</v>
      </c>
      <c r="BF93" s="107">
        <v>1013.5163</v>
      </c>
      <c r="BG93" s="101">
        <v>1953</v>
      </c>
      <c r="BH93" s="102">
        <v>221</v>
      </c>
      <c r="BI93" s="103">
        <v>112</v>
      </c>
      <c r="BJ93" s="102">
        <v>1150.4712999999999</v>
      </c>
      <c r="BK93" s="103">
        <v>140.3415</v>
      </c>
      <c r="BL93" s="102">
        <v>135.9195</v>
      </c>
      <c r="BM93" s="104">
        <v>2286</v>
      </c>
      <c r="BN93" s="105">
        <v>1426.7322999999999</v>
      </c>
      <c r="BO93" s="101">
        <v>4853</v>
      </c>
      <c r="BP93" s="102">
        <v>3142</v>
      </c>
      <c r="BQ93" s="103">
        <v>301</v>
      </c>
      <c r="BR93" s="102">
        <v>3563.0275000000006</v>
      </c>
      <c r="BS93" s="103">
        <v>2796.6370999999999</v>
      </c>
      <c r="BT93" s="102">
        <v>790.13509999999997</v>
      </c>
      <c r="BU93" s="104">
        <v>8296</v>
      </c>
      <c r="BV93" s="105">
        <v>7149.7996999999996</v>
      </c>
      <c r="BW93" s="108">
        <v>19699</v>
      </c>
      <c r="BX93" s="109">
        <f t="shared" si="81"/>
        <v>13036</v>
      </c>
      <c r="BY93" s="110">
        <f t="shared" si="82"/>
        <v>0.66175948017665875</v>
      </c>
      <c r="BZ93" s="108">
        <v>16299.432699999999</v>
      </c>
      <c r="CA93" s="109">
        <f t="shared" si="83"/>
        <v>9651.8307000000023</v>
      </c>
      <c r="CB93" s="110">
        <f t="shared" si="84"/>
        <v>0.59215746202013542</v>
      </c>
    </row>
    <row r="94" spans="1:80" s="45" customFormat="1" x14ac:dyDescent="0.25">
      <c r="A94" s="93" t="s">
        <v>305</v>
      </c>
      <c r="B94" s="94" t="s">
        <v>306</v>
      </c>
      <c r="C94" s="95" t="s">
        <v>82</v>
      </c>
      <c r="D94" s="94" t="s">
        <v>307</v>
      </c>
      <c r="E94" s="95" t="s">
        <v>314</v>
      </c>
      <c r="F94" s="94" t="s">
        <v>315</v>
      </c>
      <c r="G94" s="95" t="s">
        <v>316</v>
      </c>
      <c r="H94" s="95" t="s">
        <v>27</v>
      </c>
      <c r="I94" s="96" t="s">
        <v>88</v>
      </c>
      <c r="J94" s="97">
        <v>2</v>
      </c>
      <c r="K94" s="97">
        <v>6</v>
      </c>
      <c r="L94" s="98">
        <f t="shared" si="61"/>
        <v>5</v>
      </c>
      <c r="M94" s="205">
        <f t="shared" si="85"/>
        <v>0.17930549251595235</v>
      </c>
      <c r="N94" s="206">
        <f t="shared" si="86"/>
        <v>0.15478155884917566</v>
      </c>
      <c r="O94" s="206">
        <f t="shared" si="87"/>
        <v>0.14975048681016201</v>
      </c>
      <c r="P94" s="206">
        <f t="shared" si="88"/>
        <v>0.15012419836100657</v>
      </c>
      <c r="Q94" s="206">
        <f t="shared" si="89"/>
        <v>9.0894214333581622E-2</v>
      </c>
      <c r="R94" s="207">
        <f t="shared" si="90"/>
        <v>8.3950152343599621E-2</v>
      </c>
      <c r="S94" s="208">
        <f t="shared" si="91"/>
        <v>0.11732588044130746</v>
      </c>
      <c r="T94" s="99">
        <f t="shared" si="69"/>
        <v>9.927505</v>
      </c>
      <c r="U94" s="100">
        <f t="shared" si="70"/>
        <v>0.82964400661339222</v>
      </c>
      <c r="V94" s="100">
        <f t="shared" si="71"/>
        <v>1.0838813144822315</v>
      </c>
      <c r="W94" s="100">
        <f t="shared" si="72"/>
        <v>0.48190810473815465</v>
      </c>
      <c r="X94" s="100">
        <f t="shared" si="73"/>
        <v>0.51243261703760556</v>
      </c>
      <c r="Y94" s="180">
        <f t="shared" si="74"/>
        <v>0.83767892030848312</v>
      </c>
      <c r="Z94" s="186">
        <f t="shared" si="75"/>
        <v>0.86513537143225305</v>
      </c>
      <c r="AA94" s="101">
        <v>112</v>
      </c>
      <c r="AB94" s="102">
        <v>5</v>
      </c>
      <c r="AC94" s="103">
        <v>3</v>
      </c>
      <c r="AD94" s="102">
        <v>1167.2001</v>
      </c>
      <c r="AE94" s="103">
        <v>20.067999999999998</v>
      </c>
      <c r="AF94" s="102">
        <v>4.0324999999999998</v>
      </c>
      <c r="AG94" s="104">
        <v>120</v>
      </c>
      <c r="AH94" s="105">
        <v>1191.3006</v>
      </c>
      <c r="AI94" s="106">
        <v>3469</v>
      </c>
      <c r="AJ94" s="102">
        <v>137</v>
      </c>
      <c r="AK94" s="103">
        <v>23</v>
      </c>
      <c r="AL94" s="102">
        <v>2839.3976000000002</v>
      </c>
      <c r="AM94" s="103">
        <v>161.71810000000002</v>
      </c>
      <c r="AN94" s="102">
        <v>9.6623999999999999</v>
      </c>
      <c r="AO94" s="104">
        <v>3629</v>
      </c>
      <c r="AP94" s="107">
        <v>3010.7781000000004</v>
      </c>
      <c r="AQ94" s="101">
        <v>1330</v>
      </c>
      <c r="AR94" s="102">
        <v>1093</v>
      </c>
      <c r="AS94" s="103">
        <v>194</v>
      </c>
      <c r="AT94" s="102">
        <v>1168.3748000000001</v>
      </c>
      <c r="AU94" s="103">
        <v>1484.0758999999998</v>
      </c>
      <c r="AV94" s="102">
        <v>184.0667</v>
      </c>
      <c r="AW94" s="104">
        <v>2617</v>
      </c>
      <c r="AX94" s="105">
        <v>2836.5173999999997</v>
      </c>
      <c r="AY94" s="106">
        <v>377</v>
      </c>
      <c r="AZ94" s="102">
        <v>1939</v>
      </c>
      <c r="BA94" s="103">
        <v>90</v>
      </c>
      <c r="BB94" s="102">
        <v>114.4966</v>
      </c>
      <c r="BC94" s="103">
        <v>964.976</v>
      </c>
      <c r="BD94" s="102">
        <v>79.9983</v>
      </c>
      <c r="BE94" s="104">
        <v>2406</v>
      </c>
      <c r="BF94" s="107">
        <v>1159.4709</v>
      </c>
      <c r="BG94" s="101">
        <v>1108</v>
      </c>
      <c r="BH94" s="102">
        <v>102</v>
      </c>
      <c r="BI94" s="103">
        <v>93</v>
      </c>
      <c r="BJ94" s="102">
        <v>557.13300000000004</v>
      </c>
      <c r="BK94" s="103">
        <v>60.024100000000011</v>
      </c>
      <c r="BL94" s="102">
        <v>50.542599999999993</v>
      </c>
      <c r="BM94" s="104">
        <v>1303</v>
      </c>
      <c r="BN94" s="105">
        <v>667.69970000000001</v>
      </c>
      <c r="BO94" s="101">
        <v>2819</v>
      </c>
      <c r="BP94" s="102">
        <v>2436</v>
      </c>
      <c r="BQ94" s="103">
        <v>191</v>
      </c>
      <c r="BR94" s="102">
        <v>2318.3335999999999</v>
      </c>
      <c r="BS94" s="103">
        <v>2058.0216999999998</v>
      </c>
      <c r="BT94" s="102">
        <v>185.64409999999998</v>
      </c>
      <c r="BU94" s="104">
        <v>5446</v>
      </c>
      <c r="BV94" s="105">
        <v>4561.9993999999988</v>
      </c>
      <c r="BW94" s="108">
        <v>15521</v>
      </c>
      <c r="BX94" s="109">
        <f t="shared" si="81"/>
        <v>9215</v>
      </c>
      <c r="BY94" s="110">
        <f t="shared" si="82"/>
        <v>0.59371174537723082</v>
      </c>
      <c r="BZ94" s="108">
        <v>13427.766099999999</v>
      </c>
      <c r="CA94" s="109">
        <f t="shared" si="83"/>
        <v>8164.9357</v>
      </c>
      <c r="CB94" s="110">
        <f t="shared" si="84"/>
        <v>0.60806359294566503</v>
      </c>
    </row>
    <row r="95" spans="1:80" s="45" customFormat="1" x14ac:dyDescent="0.25">
      <c r="A95" s="93" t="s">
        <v>305</v>
      </c>
      <c r="B95" s="94" t="s">
        <v>306</v>
      </c>
      <c r="C95" s="95" t="s">
        <v>82</v>
      </c>
      <c r="D95" s="94" t="s">
        <v>307</v>
      </c>
      <c r="E95" s="95" t="s">
        <v>317</v>
      </c>
      <c r="F95" s="94" t="s">
        <v>318</v>
      </c>
      <c r="G95" s="95" t="s">
        <v>319</v>
      </c>
      <c r="H95" s="95" t="s">
        <v>27</v>
      </c>
      <c r="I95" s="96" t="s">
        <v>88</v>
      </c>
      <c r="J95" s="97">
        <v>1</v>
      </c>
      <c r="K95" s="97">
        <v>5</v>
      </c>
      <c r="L95" s="98">
        <f t="shared" si="61"/>
        <v>5</v>
      </c>
      <c r="M95" s="205">
        <f t="shared" si="85"/>
        <v>0.12062304721471115</v>
      </c>
      <c r="N95" s="206">
        <f t="shared" si="86"/>
        <v>0.11099704961829678</v>
      </c>
      <c r="O95" s="206">
        <f t="shared" si="87"/>
        <v>9.0952228230019902E-2</v>
      </c>
      <c r="P95" s="206">
        <f t="shared" si="88"/>
        <v>9.8520199190225657E-2</v>
      </c>
      <c r="Q95" s="206">
        <f t="shared" si="89"/>
        <v>0.11203588865122943</v>
      </c>
      <c r="R95" s="207">
        <f t="shared" si="90"/>
        <v>7.5668730034831183E-2</v>
      </c>
      <c r="S95" s="208">
        <f t="shared" si="91"/>
        <v>9.0688672275514595E-2</v>
      </c>
      <c r="T95" s="99">
        <f t="shared" si="69"/>
        <v>4.8570672727272726</v>
      </c>
      <c r="U95" s="100">
        <f t="shared" si="70"/>
        <v>0.87165567218409357</v>
      </c>
      <c r="V95" s="100">
        <f t="shared" si="71"/>
        <v>0.94192613449972662</v>
      </c>
      <c r="W95" s="100">
        <f t="shared" si="72"/>
        <v>0.51903956343792623</v>
      </c>
      <c r="X95" s="100">
        <f t="shared" si="73"/>
        <v>0.66856563769293254</v>
      </c>
      <c r="Y95" s="180">
        <f t="shared" si="74"/>
        <v>0.97486303935514473</v>
      </c>
      <c r="Z95" s="186">
        <f t="shared" si="75"/>
        <v>0.91157374846302464</v>
      </c>
      <c r="AA95" s="101">
        <v>149</v>
      </c>
      <c r="AB95" s="102">
        <v>16</v>
      </c>
      <c r="AC95" s="103"/>
      <c r="AD95" s="102">
        <v>740.43430000000001</v>
      </c>
      <c r="AE95" s="103">
        <v>60.9818</v>
      </c>
      <c r="AF95" s="102"/>
      <c r="AG95" s="104">
        <v>165</v>
      </c>
      <c r="AH95" s="105">
        <v>801.41610000000003</v>
      </c>
      <c r="AI95" s="106">
        <v>2309</v>
      </c>
      <c r="AJ95" s="102">
        <v>158</v>
      </c>
      <c r="AK95" s="103">
        <v>10</v>
      </c>
      <c r="AL95" s="102">
        <v>1927.1471999999999</v>
      </c>
      <c r="AM95" s="103">
        <v>223.745</v>
      </c>
      <c r="AN95" s="102">
        <v>8.1989000000000001</v>
      </c>
      <c r="AO95" s="104">
        <v>2477</v>
      </c>
      <c r="AP95" s="107">
        <v>2159.0910999999996</v>
      </c>
      <c r="AQ95" s="101">
        <v>827</v>
      </c>
      <c r="AR95" s="102">
        <v>713</v>
      </c>
      <c r="AS95" s="103">
        <v>289</v>
      </c>
      <c r="AT95" s="102">
        <v>585.51400000000001</v>
      </c>
      <c r="AU95" s="103">
        <v>952.37830000000008</v>
      </c>
      <c r="AV95" s="102">
        <v>184.89060000000001</v>
      </c>
      <c r="AW95" s="104">
        <v>1829</v>
      </c>
      <c r="AX95" s="105">
        <v>1722.7828999999999</v>
      </c>
      <c r="AY95" s="106">
        <v>176</v>
      </c>
      <c r="AZ95" s="102">
        <v>1183</v>
      </c>
      <c r="BA95" s="103">
        <v>107</v>
      </c>
      <c r="BB95" s="102">
        <v>64.756500000000003</v>
      </c>
      <c r="BC95" s="103">
        <v>616.71079999999995</v>
      </c>
      <c r="BD95" s="102">
        <v>79.444699999999997</v>
      </c>
      <c r="BE95" s="104">
        <v>1466</v>
      </c>
      <c r="BF95" s="107">
        <v>760.91199999999992</v>
      </c>
      <c r="BG95" s="101">
        <v>1123</v>
      </c>
      <c r="BH95" s="102">
        <v>74</v>
      </c>
      <c r="BI95" s="103">
        <v>34</v>
      </c>
      <c r="BJ95" s="102">
        <v>752.00810000000001</v>
      </c>
      <c r="BK95" s="103">
        <v>57.477099999999993</v>
      </c>
      <c r="BL95" s="102">
        <v>13.5191</v>
      </c>
      <c r="BM95" s="104">
        <v>1231</v>
      </c>
      <c r="BN95" s="105">
        <v>823.00429999999994</v>
      </c>
      <c r="BO95" s="101">
        <v>2571</v>
      </c>
      <c r="BP95" s="102">
        <v>1629</v>
      </c>
      <c r="BQ95" s="103">
        <v>18</v>
      </c>
      <c r="BR95" s="102">
        <v>2291.5328000000004</v>
      </c>
      <c r="BS95" s="103">
        <v>1808.0932</v>
      </c>
      <c r="BT95" s="102">
        <v>12.346299999999999</v>
      </c>
      <c r="BU95" s="104">
        <v>4218</v>
      </c>
      <c r="BV95" s="105">
        <v>4111.9723000000004</v>
      </c>
      <c r="BW95" s="108">
        <v>11386</v>
      </c>
      <c r="BX95" s="109">
        <f t="shared" si="81"/>
        <v>7155</v>
      </c>
      <c r="BY95" s="110">
        <f t="shared" si="82"/>
        <v>0.62840330230107144</v>
      </c>
      <c r="BZ95" s="108">
        <v>10379.178699999999</v>
      </c>
      <c r="CA95" s="109">
        <f t="shared" si="83"/>
        <v>6361.3929000000007</v>
      </c>
      <c r="CB95" s="110">
        <f t="shared" si="84"/>
        <v>0.61289944839277133</v>
      </c>
    </row>
    <row r="96" spans="1:80" s="45" customFormat="1" x14ac:dyDescent="0.25">
      <c r="A96" s="93" t="s">
        <v>305</v>
      </c>
      <c r="B96" s="94" t="s">
        <v>306</v>
      </c>
      <c r="C96" s="95" t="s">
        <v>82</v>
      </c>
      <c r="D96" s="94" t="s">
        <v>307</v>
      </c>
      <c r="E96" s="95" t="s">
        <v>320</v>
      </c>
      <c r="F96" s="94" t="s">
        <v>321</v>
      </c>
      <c r="G96" s="95" t="s">
        <v>322</v>
      </c>
      <c r="H96" s="95" t="s">
        <v>27</v>
      </c>
      <c r="I96" s="96" t="s">
        <v>88</v>
      </c>
      <c r="J96" s="97">
        <v>1</v>
      </c>
      <c r="K96" s="97">
        <v>7</v>
      </c>
      <c r="L96" s="98">
        <f t="shared" si="61"/>
        <v>5</v>
      </c>
      <c r="M96" s="205">
        <f t="shared" si="85"/>
        <v>0.12169474053742192</v>
      </c>
      <c r="N96" s="206">
        <f t="shared" si="86"/>
        <v>0.11840207575363174</v>
      </c>
      <c r="O96" s="206">
        <f t="shared" si="87"/>
        <v>8.8417730646631609E-2</v>
      </c>
      <c r="P96" s="206">
        <f t="shared" si="88"/>
        <v>8.4078588021813311E-2</v>
      </c>
      <c r="Q96" s="206">
        <f t="shared" si="89"/>
        <v>0.10225138141026391</v>
      </c>
      <c r="R96" s="207">
        <f t="shared" si="90"/>
        <v>7.1603488457949296E-2</v>
      </c>
      <c r="S96" s="208">
        <f t="shared" si="91"/>
        <v>8.8057154950921215E-2</v>
      </c>
      <c r="T96" s="99">
        <f t="shared" si="69"/>
        <v>8.0853640000000002</v>
      </c>
      <c r="U96" s="100">
        <f t="shared" si="70"/>
        <v>0.77940172588832479</v>
      </c>
      <c r="V96" s="100">
        <f t="shared" si="71"/>
        <v>0.87273340281396561</v>
      </c>
      <c r="W96" s="100">
        <f t="shared" si="72"/>
        <v>0.54114458333333337</v>
      </c>
      <c r="X96" s="100">
        <f t="shared" si="73"/>
        <v>0.50075219999999998</v>
      </c>
      <c r="Y96" s="180">
        <f t="shared" si="74"/>
        <v>0.89367475884244374</v>
      </c>
      <c r="Z96" s="186">
        <f t="shared" si="75"/>
        <v>0.83787874958430331</v>
      </c>
      <c r="AA96" s="101">
        <v>91</v>
      </c>
      <c r="AB96" s="102">
        <v>5</v>
      </c>
      <c r="AC96" s="103">
        <v>4</v>
      </c>
      <c r="AD96" s="102">
        <v>790.03219999999999</v>
      </c>
      <c r="AE96" s="103">
        <v>15.370799999999999</v>
      </c>
      <c r="AF96" s="102">
        <v>3.1334</v>
      </c>
      <c r="AG96" s="104">
        <v>100</v>
      </c>
      <c r="AH96" s="105">
        <v>808.53640000000007</v>
      </c>
      <c r="AI96" s="106">
        <v>2820</v>
      </c>
      <c r="AJ96" s="102">
        <v>80</v>
      </c>
      <c r="AK96" s="103">
        <v>55</v>
      </c>
      <c r="AL96" s="102">
        <v>2143.3492000000001</v>
      </c>
      <c r="AM96" s="103">
        <v>134.68399999999997</v>
      </c>
      <c r="AN96" s="102">
        <v>25.0989</v>
      </c>
      <c r="AO96" s="104">
        <v>2955</v>
      </c>
      <c r="AP96" s="107">
        <v>2303.1320999999998</v>
      </c>
      <c r="AQ96" s="101">
        <v>1003</v>
      </c>
      <c r="AR96" s="102">
        <v>724</v>
      </c>
      <c r="AS96" s="103">
        <v>192</v>
      </c>
      <c r="AT96" s="102">
        <v>741.69899999999996</v>
      </c>
      <c r="AU96" s="103">
        <v>780.19549999999992</v>
      </c>
      <c r="AV96" s="102">
        <v>152.8809</v>
      </c>
      <c r="AW96" s="104">
        <v>1919</v>
      </c>
      <c r="AX96" s="105">
        <v>1674.7754</v>
      </c>
      <c r="AY96" s="106">
        <v>139</v>
      </c>
      <c r="AZ96" s="102">
        <v>1056</v>
      </c>
      <c r="BA96" s="103">
        <v>5</v>
      </c>
      <c r="BB96" s="102">
        <v>52.331899999999997</v>
      </c>
      <c r="BC96" s="103">
        <v>591.31659999999999</v>
      </c>
      <c r="BD96" s="102">
        <v>5.7249999999999996</v>
      </c>
      <c r="BE96" s="104">
        <v>1200</v>
      </c>
      <c r="BF96" s="107">
        <v>649.37350000000004</v>
      </c>
      <c r="BG96" s="101">
        <v>1213</v>
      </c>
      <c r="BH96" s="102">
        <v>221</v>
      </c>
      <c r="BI96" s="103">
        <v>66</v>
      </c>
      <c r="BJ96" s="102">
        <v>595.63990000000001</v>
      </c>
      <c r="BK96" s="103">
        <v>121.68940000000001</v>
      </c>
      <c r="BL96" s="102">
        <v>33.798999999999999</v>
      </c>
      <c r="BM96" s="104">
        <v>1500</v>
      </c>
      <c r="BN96" s="105">
        <v>751.12829999999997</v>
      </c>
      <c r="BO96" s="101">
        <v>2502</v>
      </c>
      <c r="BP96" s="102">
        <v>1765</v>
      </c>
      <c r="BQ96" s="103">
        <v>87</v>
      </c>
      <c r="BR96" s="102">
        <v>1942.3884</v>
      </c>
      <c r="BS96" s="103">
        <v>1874.9253000000001</v>
      </c>
      <c r="BT96" s="102">
        <v>73.746200000000002</v>
      </c>
      <c r="BU96" s="104">
        <v>4354</v>
      </c>
      <c r="BV96" s="105">
        <v>3891.0599000000002</v>
      </c>
      <c r="BW96" s="108">
        <v>12028</v>
      </c>
      <c r="BX96" s="109">
        <f t="shared" si="81"/>
        <v>7768</v>
      </c>
      <c r="BY96" s="110">
        <f t="shared" si="82"/>
        <v>0.64582640505487199</v>
      </c>
      <c r="BZ96" s="108">
        <v>10078.0056</v>
      </c>
      <c r="CA96" s="109">
        <f t="shared" si="83"/>
        <v>6265.4405999999999</v>
      </c>
      <c r="CB96" s="110">
        <f t="shared" si="84"/>
        <v>0.62169449479170757</v>
      </c>
    </row>
    <row r="97" spans="1:80" s="45" customFormat="1" x14ac:dyDescent="0.25">
      <c r="A97" s="93" t="s">
        <v>305</v>
      </c>
      <c r="B97" s="94" t="s">
        <v>306</v>
      </c>
      <c r="C97" s="95" t="s">
        <v>82</v>
      </c>
      <c r="D97" s="94" t="s">
        <v>307</v>
      </c>
      <c r="E97" s="95" t="s">
        <v>323</v>
      </c>
      <c r="F97" s="94" t="s">
        <v>324</v>
      </c>
      <c r="G97" s="95" t="s">
        <v>325</v>
      </c>
      <c r="H97" s="95" t="s">
        <v>27</v>
      </c>
      <c r="I97" s="96" t="s">
        <v>88</v>
      </c>
      <c r="J97" s="97">
        <v>1</v>
      </c>
      <c r="K97" s="97">
        <v>5</v>
      </c>
      <c r="L97" s="98">
        <f t="shared" si="61"/>
        <v>5</v>
      </c>
      <c r="M97" s="205">
        <f t="shared" si="85"/>
        <v>0.10845853103887437</v>
      </c>
      <c r="N97" s="206">
        <f t="shared" si="86"/>
        <v>0.10494341080682752</v>
      </c>
      <c r="O97" s="206">
        <f t="shared" si="87"/>
        <v>0.10976288046770899</v>
      </c>
      <c r="P97" s="206">
        <f t="shared" si="88"/>
        <v>0.10164769035795596</v>
      </c>
      <c r="Q97" s="206">
        <f t="shared" si="89"/>
        <v>0.10155203880565303</v>
      </c>
      <c r="R97" s="207">
        <f t="shared" si="90"/>
        <v>3.1524664664734359E-2</v>
      </c>
      <c r="S97" s="208">
        <f t="shared" si="91"/>
        <v>7.0644756087495722E-2</v>
      </c>
      <c r="T97" s="99">
        <f t="shared" si="69"/>
        <v>7.2059539999999993</v>
      </c>
      <c r="U97" s="100">
        <f t="shared" si="70"/>
        <v>0.76886516007532957</v>
      </c>
      <c r="V97" s="100">
        <f t="shared" si="71"/>
        <v>0.97977719132893493</v>
      </c>
      <c r="W97" s="100">
        <f t="shared" si="72"/>
        <v>0.54105230875258448</v>
      </c>
      <c r="X97" s="100">
        <f t="shared" si="73"/>
        <v>0.4882140052356021</v>
      </c>
      <c r="Y97" s="180">
        <f t="shared" si="74"/>
        <v>0.77833071331213077</v>
      </c>
      <c r="Z97" s="186">
        <f t="shared" si="75"/>
        <v>0.80393590533956438</v>
      </c>
      <c r="AA97" s="101">
        <v>80</v>
      </c>
      <c r="AB97" s="102">
        <v>17</v>
      </c>
      <c r="AC97" s="103">
        <v>3</v>
      </c>
      <c r="AD97" s="102">
        <v>672.3664</v>
      </c>
      <c r="AE97" s="103">
        <v>39.0518</v>
      </c>
      <c r="AF97" s="102">
        <v>9.1772000000000009</v>
      </c>
      <c r="AG97" s="104">
        <v>100</v>
      </c>
      <c r="AH97" s="105">
        <v>720.59539999999993</v>
      </c>
      <c r="AI97" s="106">
        <v>2513</v>
      </c>
      <c r="AJ97" s="102">
        <v>79</v>
      </c>
      <c r="AK97" s="103">
        <v>63</v>
      </c>
      <c r="AL97" s="102">
        <v>1933.7084</v>
      </c>
      <c r="AM97" s="103">
        <v>81.83720000000001</v>
      </c>
      <c r="AN97" s="102">
        <v>25.791400000000003</v>
      </c>
      <c r="AO97" s="104">
        <v>2655</v>
      </c>
      <c r="AP97" s="107">
        <v>2041.337</v>
      </c>
      <c r="AQ97" s="101">
        <v>688</v>
      </c>
      <c r="AR97" s="102">
        <v>1040</v>
      </c>
      <c r="AS97" s="103">
        <v>394</v>
      </c>
      <c r="AT97" s="102">
        <v>503.5385</v>
      </c>
      <c r="AU97" s="103">
        <v>1289.8986</v>
      </c>
      <c r="AV97" s="102">
        <v>285.65009999999995</v>
      </c>
      <c r="AW97" s="104">
        <v>2122</v>
      </c>
      <c r="AX97" s="105">
        <v>2079.0871999999999</v>
      </c>
      <c r="AY97" s="106">
        <v>242</v>
      </c>
      <c r="AZ97" s="102">
        <v>1098</v>
      </c>
      <c r="BA97" s="103">
        <v>111</v>
      </c>
      <c r="BB97" s="102">
        <v>91.912100000000009</v>
      </c>
      <c r="BC97" s="103">
        <v>620.77170000000001</v>
      </c>
      <c r="BD97" s="102">
        <v>72.383099999999999</v>
      </c>
      <c r="BE97" s="104">
        <v>1451</v>
      </c>
      <c r="BF97" s="107">
        <v>785.06690000000003</v>
      </c>
      <c r="BG97" s="101">
        <v>1256</v>
      </c>
      <c r="BH97" s="102">
        <v>189</v>
      </c>
      <c r="BI97" s="103">
        <v>83</v>
      </c>
      <c r="BJ97" s="102">
        <v>595.57510000000002</v>
      </c>
      <c r="BK97" s="103">
        <v>101.3758</v>
      </c>
      <c r="BL97" s="102">
        <v>49.040099999999995</v>
      </c>
      <c r="BM97" s="104">
        <v>1528</v>
      </c>
      <c r="BN97" s="105">
        <v>745.99099999999999</v>
      </c>
      <c r="BO97" s="101">
        <v>1501</v>
      </c>
      <c r="BP97" s="102">
        <v>672</v>
      </c>
      <c r="BQ97" s="103">
        <v>28</v>
      </c>
      <c r="BR97" s="102">
        <v>1323.6345999999999</v>
      </c>
      <c r="BS97" s="103">
        <v>371.54349999999994</v>
      </c>
      <c r="BT97" s="102">
        <v>17.927800000000001</v>
      </c>
      <c r="BU97" s="104">
        <v>2201</v>
      </c>
      <c r="BV97" s="105">
        <v>1713.1058999999998</v>
      </c>
      <c r="BW97" s="108">
        <v>10057</v>
      </c>
      <c r="BX97" s="109">
        <f t="shared" si="81"/>
        <v>6280</v>
      </c>
      <c r="BY97" s="110">
        <f t="shared" si="82"/>
        <v>0.62444068807795561</v>
      </c>
      <c r="BZ97" s="108">
        <v>8085.183399999999</v>
      </c>
      <c r="CA97" s="109">
        <f t="shared" si="83"/>
        <v>5120.7350999999999</v>
      </c>
      <c r="CB97" s="110">
        <f t="shared" si="84"/>
        <v>0.63334804501775444</v>
      </c>
    </row>
    <row r="98" spans="1:80" x14ac:dyDescent="0.25">
      <c r="A98" s="112" t="s">
        <v>305</v>
      </c>
      <c r="B98" s="113" t="s">
        <v>306</v>
      </c>
      <c r="C98" s="114" t="s">
        <v>82</v>
      </c>
      <c r="D98" s="113" t="s">
        <v>326</v>
      </c>
      <c r="E98" s="114" t="s">
        <v>327</v>
      </c>
      <c r="F98" s="113" t="s">
        <v>328</v>
      </c>
      <c r="G98" s="114" t="s">
        <v>329</v>
      </c>
      <c r="H98" s="114" t="s">
        <v>87</v>
      </c>
      <c r="I98" s="115"/>
      <c r="J98" s="116">
        <v>0</v>
      </c>
      <c r="K98" s="116"/>
      <c r="L98" s="117">
        <f t="shared" si="61"/>
        <v>4</v>
      </c>
      <c r="M98" s="209">
        <f t="shared" si="85"/>
        <v>0</v>
      </c>
      <c r="N98" s="210">
        <f t="shared" si="86"/>
        <v>7.3957935651386558E-2</v>
      </c>
      <c r="O98" s="210">
        <f t="shared" si="87"/>
        <v>6.7828936250814265E-2</v>
      </c>
      <c r="P98" s="210">
        <f t="shared" si="88"/>
        <v>9.4873520328343008E-2</v>
      </c>
      <c r="Q98" s="210">
        <f t="shared" si="89"/>
        <v>7.4297960652548053E-2</v>
      </c>
      <c r="R98" s="211">
        <f t="shared" si="90"/>
        <v>3.0519338455635418E-2</v>
      </c>
      <c r="S98" s="212">
        <f t="shared" si="91"/>
        <v>4.9458171817395737E-2</v>
      </c>
      <c r="T98" s="118" t="str">
        <f t="shared" si="69"/>
        <v>-</v>
      </c>
      <c r="U98" s="119">
        <f t="shared" si="70"/>
        <v>0.73548778118609415</v>
      </c>
      <c r="V98" s="119">
        <f t="shared" si="71"/>
        <v>0.82889690322580645</v>
      </c>
      <c r="W98" s="119">
        <f t="shared" si="72"/>
        <v>0.50429951823812802</v>
      </c>
      <c r="X98" s="119">
        <f t="shared" si="73"/>
        <v>0.51295610902255639</v>
      </c>
      <c r="Y98" s="181">
        <f t="shared" si="74"/>
        <v>1.0313897388059701</v>
      </c>
      <c r="Z98" s="187">
        <f t="shared" si="75"/>
        <v>0.74176536495872103</v>
      </c>
      <c r="AA98" s="120"/>
      <c r="AB98" s="121"/>
      <c r="AC98" s="122"/>
      <c r="AD98" s="121"/>
      <c r="AE98" s="122"/>
      <c r="AF98" s="121"/>
      <c r="AG98" s="123"/>
      <c r="AH98" s="124"/>
      <c r="AI98" s="125">
        <v>1875</v>
      </c>
      <c r="AJ98" s="121">
        <v>25</v>
      </c>
      <c r="AK98" s="122">
        <v>56</v>
      </c>
      <c r="AL98" s="121">
        <v>1380.1891000000001</v>
      </c>
      <c r="AM98" s="122">
        <v>35.9724</v>
      </c>
      <c r="AN98" s="121">
        <v>22.4526</v>
      </c>
      <c r="AO98" s="123">
        <v>1956</v>
      </c>
      <c r="AP98" s="126">
        <v>1438.6141000000002</v>
      </c>
      <c r="AQ98" s="120">
        <v>938</v>
      </c>
      <c r="AR98" s="121">
        <v>467</v>
      </c>
      <c r="AS98" s="122">
        <v>145</v>
      </c>
      <c r="AT98" s="121">
        <v>738.62470000000008</v>
      </c>
      <c r="AU98" s="122">
        <v>452.78929999999997</v>
      </c>
      <c r="AV98" s="121">
        <v>93.376199999999997</v>
      </c>
      <c r="AW98" s="123">
        <v>1550</v>
      </c>
      <c r="AX98" s="124">
        <v>1284.7901999999999</v>
      </c>
      <c r="AY98" s="125">
        <v>306</v>
      </c>
      <c r="AZ98" s="121">
        <v>1136</v>
      </c>
      <c r="BA98" s="122">
        <v>11</v>
      </c>
      <c r="BB98" s="121">
        <v>98.917900000000003</v>
      </c>
      <c r="BC98" s="122">
        <v>619.5385</v>
      </c>
      <c r="BD98" s="121">
        <v>14.290800000000001</v>
      </c>
      <c r="BE98" s="123">
        <v>1453</v>
      </c>
      <c r="BF98" s="126">
        <v>732.74720000000002</v>
      </c>
      <c r="BG98" s="120">
        <v>949</v>
      </c>
      <c r="BH98" s="121">
        <v>67</v>
      </c>
      <c r="BI98" s="122">
        <v>48</v>
      </c>
      <c r="BJ98" s="121">
        <v>469.976</v>
      </c>
      <c r="BK98" s="122">
        <v>46.107799999999997</v>
      </c>
      <c r="BL98" s="121">
        <v>29.701500000000003</v>
      </c>
      <c r="BM98" s="123">
        <v>1064</v>
      </c>
      <c r="BN98" s="124">
        <v>545.78530000000001</v>
      </c>
      <c r="BO98" s="120">
        <v>299</v>
      </c>
      <c r="BP98" s="121">
        <v>1309</v>
      </c>
      <c r="BQ98" s="122"/>
      <c r="BR98" s="121">
        <v>183.7647</v>
      </c>
      <c r="BS98" s="122">
        <v>1474.71</v>
      </c>
      <c r="BT98" s="121"/>
      <c r="BU98" s="123">
        <v>1608</v>
      </c>
      <c r="BV98" s="124">
        <v>1658.4747</v>
      </c>
      <c r="BW98" s="127">
        <v>7631</v>
      </c>
      <c r="BX98" s="128">
        <f t="shared" si="81"/>
        <v>4367</v>
      </c>
      <c r="BY98" s="129">
        <f t="shared" si="82"/>
        <v>0.57227099986895558</v>
      </c>
      <c r="BZ98" s="127">
        <v>5660.4115000000002</v>
      </c>
      <c r="CA98" s="128">
        <f t="shared" si="83"/>
        <v>2871.4724000000001</v>
      </c>
      <c r="CB98" s="129">
        <f t="shared" si="84"/>
        <v>0.5072903975267522</v>
      </c>
    </row>
    <row r="99" spans="1:80" x14ac:dyDescent="0.25">
      <c r="A99" s="112" t="s">
        <v>305</v>
      </c>
      <c r="B99" s="113" t="s">
        <v>306</v>
      </c>
      <c r="C99" s="114" t="s">
        <v>82</v>
      </c>
      <c r="D99" s="113" t="s">
        <v>330</v>
      </c>
      <c r="E99" s="114" t="s">
        <v>331</v>
      </c>
      <c r="F99" s="113" t="s">
        <v>332</v>
      </c>
      <c r="G99" s="114" t="s">
        <v>333</v>
      </c>
      <c r="H99" s="114" t="s">
        <v>104</v>
      </c>
      <c r="I99" s="115"/>
      <c r="J99" s="116">
        <v>0</v>
      </c>
      <c r="K99" s="116"/>
      <c r="L99" s="117">
        <f t="shared" si="61"/>
        <v>4</v>
      </c>
      <c r="M99" s="209">
        <f t="shared" si="85"/>
        <v>0</v>
      </c>
      <c r="N99" s="210">
        <f t="shared" si="86"/>
        <v>7.8775780624631739E-2</v>
      </c>
      <c r="O99" s="210">
        <f t="shared" si="87"/>
        <v>7.5471728693757859E-2</v>
      </c>
      <c r="P99" s="210">
        <f t="shared" si="88"/>
        <v>9.7727065182377768E-2</v>
      </c>
      <c r="Q99" s="210">
        <f t="shared" si="89"/>
        <v>3.7149980884571944E-5</v>
      </c>
      <c r="R99" s="211">
        <f t="shared" si="90"/>
        <v>3.0172538895332592E-3</v>
      </c>
      <c r="S99" s="212">
        <f t="shared" si="91"/>
        <v>3.3909666131106811E-2</v>
      </c>
      <c r="T99" s="118" t="str">
        <f t="shared" si="69"/>
        <v>-</v>
      </c>
      <c r="U99" s="119">
        <f t="shared" si="70"/>
        <v>0.724505815602837</v>
      </c>
      <c r="V99" s="119">
        <f t="shared" si="71"/>
        <v>0.8345342089900758</v>
      </c>
      <c r="W99" s="119">
        <f t="shared" si="72"/>
        <v>0.56580682158920537</v>
      </c>
      <c r="X99" s="119">
        <f t="shared" si="73"/>
        <v>0.27289999999999998</v>
      </c>
      <c r="Y99" s="181">
        <f t="shared" si="74"/>
        <v>0.28269465517241382</v>
      </c>
      <c r="Z99" s="187">
        <f t="shared" si="75"/>
        <v>0.67576336409542059</v>
      </c>
      <c r="AA99" s="120"/>
      <c r="AB99" s="121"/>
      <c r="AC99" s="122"/>
      <c r="AD99" s="121"/>
      <c r="AE99" s="122"/>
      <c r="AF99" s="121"/>
      <c r="AG99" s="123"/>
      <c r="AH99" s="124"/>
      <c r="AI99" s="125">
        <v>2017</v>
      </c>
      <c r="AJ99" s="121">
        <v>28</v>
      </c>
      <c r="AK99" s="122">
        <v>70</v>
      </c>
      <c r="AL99" s="121">
        <v>1462.1480000000001</v>
      </c>
      <c r="AM99" s="122">
        <v>35.4435</v>
      </c>
      <c r="AN99" s="121">
        <v>34.738300000000002</v>
      </c>
      <c r="AO99" s="123">
        <v>2115</v>
      </c>
      <c r="AP99" s="126">
        <v>1532.3298000000002</v>
      </c>
      <c r="AQ99" s="120">
        <v>666</v>
      </c>
      <c r="AR99" s="121">
        <v>901</v>
      </c>
      <c r="AS99" s="122">
        <v>146</v>
      </c>
      <c r="AT99" s="121">
        <v>553.20230000000004</v>
      </c>
      <c r="AU99" s="122">
        <v>776.98329999999987</v>
      </c>
      <c r="AV99" s="121">
        <v>99.371499999999997</v>
      </c>
      <c r="AW99" s="123">
        <v>1713</v>
      </c>
      <c r="AX99" s="124">
        <v>1429.5570999999998</v>
      </c>
      <c r="AY99" s="125">
        <v>114</v>
      </c>
      <c r="AZ99" s="121">
        <v>1200</v>
      </c>
      <c r="BA99" s="122">
        <v>20</v>
      </c>
      <c r="BB99" s="121">
        <v>40.927399999999999</v>
      </c>
      <c r="BC99" s="122">
        <v>702.65689999999995</v>
      </c>
      <c r="BD99" s="121">
        <v>11.202</v>
      </c>
      <c r="BE99" s="123">
        <v>1334</v>
      </c>
      <c r="BF99" s="126">
        <v>754.78629999999998</v>
      </c>
      <c r="BG99" s="120"/>
      <c r="BH99" s="121">
        <v>1</v>
      </c>
      <c r="BI99" s="122"/>
      <c r="BJ99" s="121"/>
      <c r="BK99" s="122">
        <v>0.27289999999999998</v>
      </c>
      <c r="BL99" s="121"/>
      <c r="BM99" s="123">
        <v>1</v>
      </c>
      <c r="BN99" s="124">
        <v>0.27289999999999998</v>
      </c>
      <c r="BO99" s="120">
        <v>15</v>
      </c>
      <c r="BP99" s="121">
        <v>565</v>
      </c>
      <c r="BQ99" s="122"/>
      <c r="BR99" s="121">
        <v>2.6894999999999998</v>
      </c>
      <c r="BS99" s="122">
        <v>161.27340000000001</v>
      </c>
      <c r="BT99" s="121"/>
      <c r="BU99" s="123">
        <v>580</v>
      </c>
      <c r="BV99" s="124">
        <v>163.96290000000002</v>
      </c>
      <c r="BW99" s="127">
        <v>5743</v>
      </c>
      <c r="BX99" s="128">
        <f t="shared" si="81"/>
        <v>2812</v>
      </c>
      <c r="BY99" s="129">
        <f t="shared" si="82"/>
        <v>0.48963956120494517</v>
      </c>
      <c r="BZ99" s="127">
        <v>3880.9090000000006</v>
      </c>
      <c r="CA99" s="128">
        <f t="shared" si="83"/>
        <v>2058.9672</v>
      </c>
      <c r="CB99" s="129">
        <f t="shared" si="84"/>
        <v>0.53053735606786956</v>
      </c>
    </row>
    <row r="100" spans="1:80" x14ac:dyDescent="0.25">
      <c r="A100" s="112" t="s">
        <v>305</v>
      </c>
      <c r="B100" s="113" t="s">
        <v>306</v>
      </c>
      <c r="C100" s="114" t="s">
        <v>82</v>
      </c>
      <c r="D100" s="113" t="s">
        <v>334</v>
      </c>
      <c r="E100" s="114" t="s">
        <v>335</v>
      </c>
      <c r="F100" s="113" t="s">
        <v>336</v>
      </c>
      <c r="G100" s="114" t="s">
        <v>337</v>
      </c>
      <c r="H100" s="114" t="s">
        <v>87</v>
      </c>
      <c r="I100" s="115" t="s">
        <v>88</v>
      </c>
      <c r="J100" s="116">
        <v>0</v>
      </c>
      <c r="K100" s="116"/>
      <c r="L100" s="117">
        <f t="shared" si="61"/>
        <v>3</v>
      </c>
      <c r="M100" s="209">
        <f t="shared" si="85"/>
        <v>0</v>
      </c>
      <c r="N100" s="210">
        <f t="shared" si="86"/>
        <v>6.8297386663916076E-2</v>
      </c>
      <c r="O100" s="210">
        <f t="shared" si="87"/>
        <v>8.2859548277695441E-2</v>
      </c>
      <c r="P100" s="210">
        <f t="shared" si="88"/>
        <v>0</v>
      </c>
      <c r="Q100" s="210">
        <f t="shared" si="89"/>
        <v>6.4770154470410082E-2</v>
      </c>
      <c r="R100" s="211">
        <f t="shared" si="90"/>
        <v>6.9041188511722294E-4</v>
      </c>
      <c r="S100" s="212">
        <f t="shared" si="91"/>
        <v>2.9806551871585724E-2</v>
      </c>
      <c r="T100" s="118" t="str">
        <f t="shared" si="69"/>
        <v>-</v>
      </c>
      <c r="U100" s="119">
        <f t="shared" si="70"/>
        <v>0.60414110959527056</v>
      </c>
      <c r="V100" s="119">
        <f t="shared" si="71"/>
        <v>0.70412489905787345</v>
      </c>
      <c r="W100" s="119" t="str">
        <f t="shared" si="72"/>
        <v>-</v>
      </c>
      <c r="X100" s="119">
        <f t="shared" si="73"/>
        <v>0.52866111111111114</v>
      </c>
      <c r="Y100" s="181">
        <f t="shared" si="74"/>
        <v>0.15897542372881357</v>
      </c>
      <c r="Z100" s="187">
        <f t="shared" si="75"/>
        <v>0.61310458303378879</v>
      </c>
      <c r="AA100" s="120"/>
      <c r="AB100" s="121"/>
      <c r="AC100" s="122"/>
      <c r="AD100" s="121"/>
      <c r="AE100" s="122"/>
      <c r="AF100" s="121"/>
      <c r="AG100" s="123"/>
      <c r="AH100" s="124"/>
      <c r="AI100" s="125">
        <v>2148</v>
      </c>
      <c r="AJ100" s="121">
        <v>12</v>
      </c>
      <c r="AK100" s="122">
        <v>39</v>
      </c>
      <c r="AL100" s="121">
        <v>1297.3271</v>
      </c>
      <c r="AM100" s="122">
        <v>11.923100000000002</v>
      </c>
      <c r="AN100" s="121">
        <v>19.2561</v>
      </c>
      <c r="AO100" s="123">
        <v>2199</v>
      </c>
      <c r="AP100" s="126">
        <v>1328.5063</v>
      </c>
      <c r="AQ100" s="120">
        <v>1562</v>
      </c>
      <c r="AR100" s="121">
        <v>523</v>
      </c>
      <c r="AS100" s="122">
        <v>144</v>
      </c>
      <c r="AT100" s="121">
        <v>870.25909999999999</v>
      </c>
      <c r="AU100" s="122">
        <v>609.85040000000004</v>
      </c>
      <c r="AV100" s="121">
        <v>89.384900000000002</v>
      </c>
      <c r="AW100" s="123">
        <v>2229</v>
      </c>
      <c r="AX100" s="124">
        <v>1569.4944</v>
      </c>
      <c r="AY100" s="125"/>
      <c r="AZ100" s="121"/>
      <c r="BA100" s="122"/>
      <c r="BB100" s="121"/>
      <c r="BC100" s="122"/>
      <c r="BD100" s="121"/>
      <c r="BE100" s="123"/>
      <c r="BF100" s="126"/>
      <c r="BG100" s="120">
        <v>775</v>
      </c>
      <c r="BH100" s="121">
        <v>51</v>
      </c>
      <c r="BI100" s="122">
        <v>74</v>
      </c>
      <c r="BJ100" s="121">
        <v>399.29500000000002</v>
      </c>
      <c r="BK100" s="122">
        <v>39.924399999999999</v>
      </c>
      <c r="BL100" s="121">
        <v>36.575600000000001</v>
      </c>
      <c r="BM100" s="123">
        <v>900</v>
      </c>
      <c r="BN100" s="124">
        <v>475.79500000000002</v>
      </c>
      <c r="BO100" s="120">
        <v>18</v>
      </c>
      <c r="BP100" s="121">
        <v>218</v>
      </c>
      <c r="BQ100" s="122"/>
      <c r="BR100" s="121">
        <v>4.6592000000000002</v>
      </c>
      <c r="BS100" s="122">
        <v>32.859000000000002</v>
      </c>
      <c r="BT100" s="121"/>
      <c r="BU100" s="123">
        <v>236</v>
      </c>
      <c r="BV100" s="124">
        <v>37.5182</v>
      </c>
      <c r="BW100" s="127">
        <v>5564</v>
      </c>
      <c r="BX100" s="128">
        <f t="shared" si="81"/>
        <v>4503</v>
      </c>
      <c r="BY100" s="129">
        <f t="shared" si="82"/>
        <v>0.80930984902947523</v>
      </c>
      <c r="BZ100" s="127">
        <v>3411.3139000000006</v>
      </c>
      <c r="CA100" s="128">
        <f t="shared" si="83"/>
        <v>2571.5403999999999</v>
      </c>
      <c r="CB100" s="196">
        <f t="shared" si="84"/>
        <v>0.75382696385694659</v>
      </c>
    </row>
    <row r="101" spans="1:80" x14ac:dyDescent="0.25">
      <c r="A101" s="112" t="s">
        <v>305</v>
      </c>
      <c r="B101" s="113" t="s">
        <v>306</v>
      </c>
      <c r="C101" s="114" t="s">
        <v>82</v>
      </c>
      <c r="D101" s="113" t="s">
        <v>307</v>
      </c>
      <c r="E101" s="170" t="s">
        <v>308</v>
      </c>
      <c r="F101" s="191" t="s">
        <v>309</v>
      </c>
      <c r="G101" s="130" t="s">
        <v>338</v>
      </c>
      <c r="H101" s="130" t="s">
        <v>27</v>
      </c>
      <c r="I101" s="115"/>
      <c r="J101" s="116">
        <v>0</v>
      </c>
      <c r="K101" s="116"/>
      <c r="L101" s="117">
        <f t="shared" si="61"/>
        <v>3</v>
      </c>
      <c r="M101" s="209">
        <f t="shared" si="85"/>
        <v>0</v>
      </c>
      <c r="N101" s="210">
        <f t="shared" si="86"/>
        <v>8.5087498536509879E-3</v>
      </c>
      <c r="O101" s="210">
        <f t="shared" si="87"/>
        <v>6.0880392625681887E-2</v>
      </c>
      <c r="P101" s="210">
        <f t="shared" si="88"/>
        <v>0</v>
      </c>
      <c r="Q101" s="210">
        <f t="shared" si="89"/>
        <v>5.5643129741999718E-2</v>
      </c>
      <c r="R101" s="211">
        <f t="shared" si="90"/>
        <v>8.9438023473525636E-4</v>
      </c>
      <c r="S101" s="212">
        <f t="shared" si="91"/>
        <v>1.5518207331373567E-2</v>
      </c>
      <c r="T101" s="118" t="str">
        <f t="shared" si="69"/>
        <v>-</v>
      </c>
      <c r="U101" s="119">
        <f t="shared" si="70"/>
        <v>1.3908436974789917</v>
      </c>
      <c r="V101" s="119">
        <f t="shared" si="71"/>
        <v>0.62604424538545056</v>
      </c>
      <c r="W101" s="119" t="str">
        <f t="shared" si="72"/>
        <v>-</v>
      </c>
      <c r="X101" s="119">
        <f t="shared" si="73"/>
        <v>0.46396004540295122</v>
      </c>
      <c r="Y101" s="181">
        <f t="shared" si="74"/>
        <v>0.50627291666666674</v>
      </c>
      <c r="Z101" s="187">
        <f t="shared" si="75"/>
        <v>0.60450473110959835</v>
      </c>
      <c r="AA101" s="120"/>
      <c r="AB101" s="121"/>
      <c r="AC101" s="122"/>
      <c r="AD101" s="121"/>
      <c r="AE101" s="122"/>
      <c r="AF101" s="121"/>
      <c r="AG101" s="123"/>
      <c r="AH101" s="124"/>
      <c r="AI101" s="125">
        <v>111</v>
      </c>
      <c r="AJ101" s="121">
        <v>5</v>
      </c>
      <c r="AK101" s="122">
        <v>3</v>
      </c>
      <c r="AL101" s="121">
        <v>143.5941</v>
      </c>
      <c r="AM101" s="122">
        <v>9.9541000000000004</v>
      </c>
      <c r="AN101" s="121">
        <v>11.962199999999999</v>
      </c>
      <c r="AO101" s="123">
        <v>119</v>
      </c>
      <c r="AP101" s="126">
        <v>165.5104</v>
      </c>
      <c r="AQ101" s="120">
        <v>1345</v>
      </c>
      <c r="AR101" s="121">
        <v>412</v>
      </c>
      <c r="AS101" s="122">
        <v>85</v>
      </c>
      <c r="AT101" s="121">
        <v>697.90569999999991</v>
      </c>
      <c r="AU101" s="122">
        <v>371.00489999999996</v>
      </c>
      <c r="AV101" s="121">
        <v>84.262899999999988</v>
      </c>
      <c r="AW101" s="123">
        <v>1842</v>
      </c>
      <c r="AX101" s="124">
        <v>1153.1734999999999</v>
      </c>
      <c r="AY101" s="125"/>
      <c r="AZ101" s="121"/>
      <c r="BA101" s="122"/>
      <c r="BB101" s="121"/>
      <c r="BC101" s="122"/>
      <c r="BD101" s="121"/>
      <c r="BE101" s="123"/>
      <c r="BF101" s="126"/>
      <c r="BG101" s="120">
        <v>796</v>
      </c>
      <c r="BH101" s="121">
        <v>44</v>
      </c>
      <c r="BI101" s="122">
        <v>41</v>
      </c>
      <c r="BJ101" s="121">
        <v>347.7364</v>
      </c>
      <c r="BK101" s="122">
        <v>41.888600000000004</v>
      </c>
      <c r="BL101" s="121">
        <v>19.123799999999999</v>
      </c>
      <c r="BM101" s="123">
        <v>881</v>
      </c>
      <c r="BN101" s="124">
        <v>408.74880000000002</v>
      </c>
      <c r="BO101" s="120">
        <v>6</v>
      </c>
      <c r="BP101" s="121">
        <v>90</v>
      </c>
      <c r="BQ101" s="122"/>
      <c r="BR101" s="121">
        <v>2.3062</v>
      </c>
      <c r="BS101" s="122">
        <v>46.296000000000006</v>
      </c>
      <c r="BT101" s="121"/>
      <c r="BU101" s="123">
        <v>96</v>
      </c>
      <c r="BV101" s="124">
        <v>48.602200000000003</v>
      </c>
      <c r="BW101" s="127">
        <v>2938</v>
      </c>
      <c r="BX101" s="128">
        <f t="shared" si="81"/>
        <v>2258</v>
      </c>
      <c r="BY101" s="129">
        <f t="shared" si="82"/>
        <v>0.7685500340367597</v>
      </c>
      <c r="BZ101" s="127">
        <v>1776.0348999999999</v>
      </c>
      <c r="CA101" s="128">
        <f t="shared" si="83"/>
        <v>1191.5423999999998</v>
      </c>
      <c r="CB101" s="196">
        <f t="shared" si="84"/>
        <v>0.67090032971761981</v>
      </c>
    </row>
    <row r="102" spans="1:80" x14ac:dyDescent="0.25">
      <c r="A102" s="112" t="s">
        <v>305</v>
      </c>
      <c r="B102" s="113" t="s">
        <v>306</v>
      </c>
      <c r="C102" s="114" t="s">
        <v>82</v>
      </c>
      <c r="D102" s="113" t="s">
        <v>339</v>
      </c>
      <c r="E102" s="114" t="s">
        <v>340</v>
      </c>
      <c r="F102" s="113" t="s">
        <v>341</v>
      </c>
      <c r="G102" s="114" t="s">
        <v>342</v>
      </c>
      <c r="H102" s="114" t="s">
        <v>104</v>
      </c>
      <c r="I102" s="115"/>
      <c r="J102" s="116">
        <v>0</v>
      </c>
      <c r="K102" s="116"/>
      <c r="L102" s="117">
        <f t="shared" si="61"/>
        <v>1</v>
      </c>
      <c r="M102" s="209">
        <f t="shared" si="85"/>
        <v>0</v>
      </c>
      <c r="N102" s="210">
        <f t="shared" si="86"/>
        <v>2.712673480580053E-2</v>
      </c>
      <c r="O102" s="210">
        <f t="shared" si="87"/>
        <v>0</v>
      </c>
      <c r="P102" s="210">
        <f t="shared" si="88"/>
        <v>0</v>
      </c>
      <c r="Q102" s="210">
        <f t="shared" si="89"/>
        <v>0</v>
      </c>
      <c r="R102" s="211">
        <f t="shared" si="90"/>
        <v>0</v>
      </c>
      <c r="S102" s="212">
        <f t="shared" si="91"/>
        <v>4.6104902523020448E-3</v>
      </c>
      <c r="T102" s="118" t="str">
        <f t="shared" si="69"/>
        <v>-</v>
      </c>
      <c r="U102" s="119">
        <f t="shared" si="70"/>
        <v>0.52243910891089107</v>
      </c>
      <c r="V102" s="119" t="str">
        <f t="shared" si="71"/>
        <v>-</v>
      </c>
      <c r="W102" s="119" t="str">
        <f t="shared" si="72"/>
        <v>-</v>
      </c>
      <c r="X102" s="119" t="str">
        <f t="shared" si="73"/>
        <v>-</v>
      </c>
      <c r="Y102" s="181" t="str">
        <f t="shared" si="74"/>
        <v>-</v>
      </c>
      <c r="Z102" s="187">
        <f t="shared" si="75"/>
        <v>0.52243910891089107</v>
      </c>
      <c r="AA102" s="120"/>
      <c r="AB102" s="121"/>
      <c r="AC102" s="122"/>
      <c r="AD102" s="121"/>
      <c r="AE102" s="122"/>
      <c r="AF102" s="121"/>
      <c r="AG102" s="123"/>
      <c r="AH102" s="124"/>
      <c r="AI102" s="125">
        <v>992</v>
      </c>
      <c r="AJ102" s="121">
        <v>11</v>
      </c>
      <c r="AK102" s="122">
        <v>7</v>
      </c>
      <c r="AL102" s="121">
        <v>509.06959999999998</v>
      </c>
      <c r="AM102" s="122">
        <v>13.443199999999999</v>
      </c>
      <c r="AN102" s="121">
        <v>5.1507000000000005</v>
      </c>
      <c r="AO102" s="123">
        <v>1010</v>
      </c>
      <c r="AP102" s="126">
        <v>527.6635</v>
      </c>
      <c r="AQ102" s="120"/>
      <c r="AR102" s="121"/>
      <c r="AS102" s="122"/>
      <c r="AT102" s="121"/>
      <c r="AU102" s="122"/>
      <c r="AV102" s="121"/>
      <c r="AW102" s="123"/>
      <c r="AX102" s="124"/>
      <c r="AY102" s="125"/>
      <c r="AZ102" s="121"/>
      <c r="BA102" s="122"/>
      <c r="BB102" s="121"/>
      <c r="BC102" s="122"/>
      <c r="BD102" s="121"/>
      <c r="BE102" s="123"/>
      <c r="BF102" s="126"/>
      <c r="BG102" s="120"/>
      <c r="BH102" s="121"/>
      <c r="BI102" s="122"/>
      <c r="BJ102" s="121"/>
      <c r="BK102" s="122"/>
      <c r="BL102" s="121"/>
      <c r="BM102" s="123"/>
      <c r="BN102" s="124"/>
      <c r="BO102" s="120"/>
      <c r="BP102" s="121"/>
      <c r="BQ102" s="122"/>
      <c r="BR102" s="121"/>
      <c r="BS102" s="122"/>
      <c r="BT102" s="121"/>
      <c r="BU102" s="123"/>
      <c r="BV102" s="124"/>
      <c r="BW102" s="127">
        <v>1010</v>
      </c>
      <c r="BX102" s="128">
        <f t="shared" si="81"/>
        <v>992</v>
      </c>
      <c r="BY102" s="129">
        <f t="shared" si="82"/>
        <v>0.98217821782178216</v>
      </c>
      <c r="BZ102" s="127">
        <v>527.6635</v>
      </c>
      <c r="CA102" s="128">
        <f t="shared" si="83"/>
        <v>509.06959999999998</v>
      </c>
      <c r="CB102" s="196">
        <f t="shared" si="84"/>
        <v>0.96476182263885979</v>
      </c>
    </row>
    <row r="103" spans="1:80" x14ac:dyDescent="0.25">
      <c r="A103" s="112" t="s">
        <v>305</v>
      </c>
      <c r="B103" s="113" t="s">
        <v>306</v>
      </c>
      <c r="C103" s="114" t="s">
        <v>105</v>
      </c>
      <c r="D103" s="113" t="s">
        <v>343</v>
      </c>
      <c r="E103" s="114" t="s">
        <v>344</v>
      </c>
      <c r="F103" s="113" t="s">
        <v>345</v>
      </c>
      <c r="G103" s="114" t="s">
        <v>346</v>
      </c>
      <c r="H103" s="114" t="s">
        <v>51</v>
      </c>
      <c r="I103" s="115"/>
      <c r="J103" s="116">
        <v>0</v>
      </c>
      <c r="K103" s="116"/>
      <c r="L103" s="117">
        <f t="shared" si="61"/>
        <v>0</v>
      </c>
      <c r="M103" s="209">
        <f t="shared" si="85"/>
        <v>0</v>
      </c>
      <c r="N103" s="210">
        <f t="shared" si="86"/>
        <v>0</v>
      </c>
      <c r="O103" s="210">
        <f t="shared" si="87"/>
        <v>0</v>
      </c>
      <c r="P103" s="210">
        <f t="shared" si="88"/>
        <v>0</v>
      </c>
      <c r="Q103" s="210">
        <f t="shared" si="89"/>
        <v>0</v>
      </c>
      <c r="R103" s="211">
        <f t="shared" si="90"/>
        <v>2.2752132059959386E-2</v>
      </c>
      <c r="S103" s="212">
        <f t="shared" si="91"/>
        <v>1.0803037643373052E-2</v>
      </c>
      <c r="T103" s="118" t="str">
        <f t="shared" si="69"/>
        <v>-</v>
      </c>
      <c r="U103" s="119" t="str">
        <f t="shared" si="70"/>
        <v>-</v>
      </c>
      <c r="V103" s="119" t="str">
        <f t="shared" si="71"/>
        <v>-</v>
      </c>
      <c r="W103" s="119" t="str">
        <f t="shared" si="72"/>
        <v>-</v>
      </c>
      <c r="X103" s="119" t="str">
        <f t="shared" si="73"/>
        <v>-</v>
      </c>
      <c r="Y103" s="181">
        <f t="shared" si="74"/>
        <v>1.4528683901292596</v>
      </c>
      <c r="Z103" s="187">
        <f t="shared" si="75"/>
        <v>1.4528683901292596</v>
      </c>
      <c r="AA103" s="120"/>
      <c r="AB103" s="121"/>
      <c r="AC103" s="122"/>
      <c r="AD103" s="121"/>
      <c r="AE103" s="122"/>
      <c r="AF103" s="121"/>
      <c r="AG103" s="123"/>
      <c r="AH103" s="124"/>
      <c r="AI103" s="125"/>
      <c r="AJ103" s="121"/>
      <c r="AK103" s="122"/>
      <c r="AL103" s="121"/>
      <c r="AM103" s="122"/>
      <c r="AN103" s="121"/>
      <c r="AO103" s="123"/>
      <c r="AP103" s="126"/>
      <c r="AQ103" s="120"/>
      <c r="AR103" s="121"/>
      <c r="AS103" s="122"/>
      <c r="AT103" s="121"/>
      <c r="AU103" s="122"/>
      <c r="AV103" s="121"/>
      <c r="AW103" s="123"/>
      <c r="AX103" s="124"/>
      <c r="AY103" s="125"/>
      <c r="AZ103" s="121"/>
      <c r="BA103" s="122"/>
      <c r="BB103" s="121"/>
      <c r="BC103" s="122"/>
      <c r="BD103" s="121"/>
      <c r="BE103" s="123"/>
      <c r="BF103" s="126"/>
      <c r="BG103" s="120"/>
      <c r="BH103" s="121"/>
      <c r="BI103" s="122"/>
      <c r="BJ103" s="121"/>
      <c r="BK103" s="122"/>
      <c r="BL103" s="121"/>
      <c r="BM103" s="123"/>
      <c r="BN103" s="124"/>
      <c r="BO103" s="120">
        <v>1</v>
      </c>
      <c r="BP103" s="121"/>
      <c r="BQ103" s="122">
        <v>850</v>
      </c>
      <c r="BR103" s="121">
        <v>0.81740000000000002</v>
      </c>
      <c r="BS103" s="122"/>
      <c r="BT103" s="121">
        <v>1235.5735999999999</v>
      </c>
      <c r="BU103" s="123">
        <v>851</v>
      </c>
      <c r="BV103" s="124">
        <v>1236.3909999999998</v>
      </c>
      <c r="BW103" s="127">
        <v>851</v>
      </c>
      <c r="BX103" s="128">
        <f t="shared" si="81"/>
        <v>1</v>
      </c>
      <c r="BY103" s="129">
        <f t="shared" si="82"/>
        <v>1.1750881316098707E-3</v>
      </c>
      <c r="BZ103" s="127">
        <v>1236.3909999999998</v>
      </c>
      <c r="CA103" s="128">
        <f t="shared" si="83"/>
        <v>0.81740000000000002</v>
      </c>
      <c r="CB103" s="129">
        <f t="shared" si="84"/>
        <v>6.6111772085044305E-4</v>
      </c>
    </row>
    <row r="104" spans="1:80" ht="9" thickBot="1" x14ac:dyDescent="0.3">
      <c r="A104" s="131" t="s">
        <v>347</v>
      </c>
      <c r="B104" s="132"/>
      <c r="C104" s="132"/>
      <c r="D104" s="132"/>
      <c r="E104" s="132"/>
      <c r="F104" s="132" t="s">
        <v>306</v>
      </c>
      <c r="G104" s="132" t="s">
        <v>7</v>
      </c>
      <c r="H104" s="132"/>
      <c r="I104" s="133"/>
      <c r="J104" s="134">
        <v>20</v>
      </c>
      <c r="K104" s="134">
        <f>SUM(K92:K103)</f>
        <v>43</v>
      </c>
      <c r="L104" s="135">
        <f t="shared" si="61"/>
        <v>5</v>
      </c>
      <c r="M104" s="213">
        <f>SUM(M92:M103)</f>
        <v>0.99999999999999989</v>
      </c>
      <c r="N104" s="214">
        <f t="shared" ref="N104:R104" si="92">SUM(N92:N103)</f>
        <v>1.0000000000000002</v>
      </c>
      <c r="O104" s="214">
        <f t="shared" si="92"/>
        <v>0.99999999999999989</v>
      </c>
      <c r="P104" s="214">
        <f t="shared" si="92"/>
        <v>0.99999999999999989</v>
      </c>
      <c r="Q104" s="214">
        <f t="shared" si="92"/>
        <v>0.99999999999999989</v>
      </c>
      <c r="R104" s="215">
        <f t="shared" si="92"/>
        <v>0.99999999999999967</v>
      </c>
      <c r="S104" s="216">
        <f>SUM(S92:S103)</f>
        <v>1</v>
      </c>
      <c r="T104" s="136">
        <f t="shared" si="69"/>
        <v>6.3035783681214426</v>
      </c>
      <c r="U104" s="137">
        <f t="shared" si="70"/>
        <v>0.76383366842063927</v>
      </c>
      <c r="V104" s="137">
        <f t="shared" si="71"/>
        <v>0.94026427897741383</v>
      </c>
      <c r="W104" s="137">
        <f t="shared" si="72"/>
        <v>0.54455412113093138</v>
      </c>
      <c r="X104" s="137">
        <f t="shared" si="73"/>
        <v>0.58523731676226898</v>
      </c>
      <c r="Y104" s="182">
        <f t="shared" si="74"/>
        <v>1.0349629451872169</v>
      </c>
      <c r="Z104" s="138">
        <f t="shared" si="75"/>
        <v>0.90899923752640865</v>
      </c>
      <c r="AA104" s="139">
        <v>840</v>
      </c>
      <c r="AB104" s="140">
        <v>150</v>
      </c>
      <c r="AC104" s="141">
        <v>64</v>
      </c>
      <c r="AD104" s="140">
        <v>5982.7312999999995</v>
      </c>
      <c r="AE104" s="141">
        <v>487.64199999999994</v>
      </c>
      <c r="AF104" s="140">
        <v>173.59829999999999</v>
      </c>
      <c r="AG104" s="142">
        <v>1054</v>
      </c>
      <c r="AH104" s="143">
        <v>6643.9716000000008</v>
      </c>
      <c r="AI104" s="144">
        <v>24254</v>
      </c>
      <c r="AJ104" s="140">
        <v>740</v>
      </c>
      <c r="AK104" s="141">
        <v>472</v>
      </c>
      <c r="AL104" s="140">
        <v>18195.835699999996</v>
      </c>
      <c r="AM104" s="141">
        <v>1023.9921000000002</v>
      </c>
      <c r="AN104" s="140">
        <v>231.96040000000002</v>
      </c>
      <c r="AO104" s="142">
        <v>25466</v>
      </c>
      <c r="AP104" s="145">
        <v>19451.788199999999</v>
      </c>
      <c r="AQ104" s="139">
        <v>10359</v>
      </c>
      <c r="AR104" s="140">
        <v>7596</v>
      </c>
      <c r="AS104" s="141">
        <v>2190</v>
      </c>
      <c r="AT104" s="140">
        <v>7546.7521000000006</v>
      </c>
      <c r="AU104" s="141">
        <v>9585.2765999999992</v>
      </c>
      <c r="AV104" s="140">
        <v>1809.5952000000002</v>
      </c>
      <c r="AW104" s="142">
        <v>20145</v>
      </c>
      <c r="AX104" s="143">
        <v>18941.623900000002</v>
      </c>
      <c r="AY104" s="144">
        <v>2346</v>
      </c>
      <c r="AZ104" s="140">
        <v>11280</v>
      </c>
      <c r="BA104" s="141">
        <v>557</v>
      </c>
      <c r="BB104" s="140">
        <v>827.84850000000006</v>
      </c>
      <c r="BC104" s="141">
        <v>6319.3422999999993</v>
      </c>
      <c r="BD104" s="140">
        <v>576.22030000000007</v>
      </c>
      <c r="BE104" s="142">
        <v>14183</v>
      </c>
      <c r="BF104" s="145">
        <v>7723.4111000000003</v>
      </c>
      <c r="BG104" s="139">
        <v>10745</v>
      </c>
      <c r="BH104" s="140">
        <v>1165</v>
      </c>
      <c r="BI104" s="141">
        <v>642</v>
      </c>
      <c r="BJ104" s="140">
        <v>6096.9564</v>
      </c>
      <c r="BK104" s="141">
        <v>781.52470000000005</v>
      </c>
      <c r="BL104" s="140">
        <v>467.41770000000002</v>
      </c>
      <c r="BM104" s="142">
        <v>12552</v>
      </c>
      <c r="BN104" s="143">
        <v>7345.8987999999999</v>
      </c>
      <c r="BO104" s="139">
        <v>28203</v>
      </c>
      <c r="BP104" s="140">
        <v>19621</v>
      </c>
      <c r="BQ104" s="141">
        <v>4682</v>
      </c>
      <c r="BR104" s="140">
        <v>22295.743699999999</v>
      </c>
      <c r="BS104" s="141">
        <v>21726.182500000003</v>
      </c>
      <c r="BT104" s="140">
        <v>10319.838199999998</v>
      </c>
      <c r="BU104" s="142">
        <v>52506</v>
      </c>
      <c r="BV104" s="143">
        <v>54341.764400000007</v>
      </c>
      <c r="BW104" s="146">
        <v>125906</v>
      </c>
      <c r="BX104" s="147">
        <f t="shared" si="76"/>
        <v>76747</v>
      </c>
      <c r="BY104" s="148">
        <f t="shared" si="77"/>
        <v>0.60955792416564736</v>
      </c>
      <c r="BZ104" s="146">
        <v>114448.45800000001</v>
      </c>
      <c r="CA104" s="147">
        <f t="shared" si="78"/>
        <v>60945.867699999995</v>
      </c>
      <c r="CB104" s="148">
        <f t="shared" si="79"/>
        <v>0.53251803270254627</v>
      </c>
    </row>
    <row r="105" spans="1:80" s="45" customFormat="1" x14ac:dyDescent="0.25">
      <c r="A105" s="15" t="s">
        <v>348</v>
      </c>
      <c r="B105" s="16" t="s">
        <v>349</v>
      </c>
      <c r="C105" s="17" t="s">
        <v>69</v>
      </c>
      <c r="D105" s="16" t="s">
        <v>350</v>
      </c>
      <c r="E105" s="171" t="s">
        <v>351</v>
      </c>
      <c r="F105" s="189" t="s">
        <v>352</v>
      </c>
      <c r="G105" s="190" t="s">
        <v>353</v>
      </c>
      <c r="H105" s="190" t="s">
        <v>27</v>
      </c>
      <c r="I105" s="77" t="s">
        <v>52</v>
      </c>
      <c r="J105" s="78">
        <v>8</v>
      </c>
      <c r="K105" s="78">
        <v>9</v>
      </c>
      <c r="L105" s="79">
        <f t="shared" si="61"/>
        <v>5</v>
      </c>
      <c r="M105" s="201">
        <f>AH105/AH$114</f>
        <v>0.39233349866186262</v>
      </c>
      <c r="N105" s="202">
        <f>AP105/AP$114</f>
        <v>0.26608886530974002</v>
      </c>
      <c r="O105" s="202">
        <f>AX105/AX$114</f>
        <v>0.32120637335405616</v>
      </c>
      <c r="P105" s="202">
        <f>BF105/BF$114</f>
        <v>0.36998607266208428</v>
      </c>
      <c r="Q105" s="202">
        <f>BN105/BN$114</f>
        <v>0.35457713789789713</v>
      </c>
      <c r="R105" s="203">
        <f>BV105/BV$114</f>
        <v>0.67901800614715135</v>
      </c>
      <c r="S105" s="204">
        <f>BZ105/$BZ$114</f>
        <v>0.51151376983084529</v>
      </c>
      <c r="T105" s="91">
        <f t="shared" si="69"/>
        <v>8.4442282485875708</v>
      </c>
      <c r="U105" s="92">
        <f t="shared" si="70"/>
        <v>1.6728777285318559</v>
      </c>
      <c r="V105" s="92">
        <f t="shared" si="71"/>
        <v>1.9552867943053511</v>
      </c>
      <c r="W105" s="92">
        <f t="shared" si="72"/>
        <v>0.64783129602356404</v>
      </c>
      <c r="X105" s="92">
        <f t="shared" si="73"/>
        <v>0.54055037878787882</v>
      </c>
      <c r="Y105" s="179">
        <f t="shared" si="74"/>
        <v>1.3940747094940884</v>
      </c>
      <c r="Z105" s="185">
        <f t="shared" si="75"/>
        <v>1.3613250122574772</v>
      </c>
      <c r="AA105" s="38">
        <v>153</v>
      </c>
      <c r="AB105" s="39">
        <v>13</v>
      </c>
      <c r="AC105" s="40">
        <v>11</v>
      </c>
      <c r="AD105" s="39">
        <v>1392.9010000000001</v>
      </c>
      <c r="AE105" s="40">
        <v>75.258299999999991</v>
      </c>
      <c r="AF105" s="39">
        <v>26.469100000000001</v>
      </c>
      <c r="AG105" s="41">
        <v>177</v>
      </c>
      <c r="AH105" s="42">
        <v>1494.6284000000001</v>
      </c>
      <c r="AI105" s="43">
        <v>1681</v>
      </c>
      <c r="AJ105" s="39">
        <v>116</v>
      </c>
      <c r="AK105" s="40">
        <v>8</v>
      </c>
      <c r="AL105" s="39">
        <v>2774.1909000000001</v>
      </c>
      <c r="AM105" s="40">
        <v>220.23689999999999</v>
      </c>
      <c r="AN105" s="39">
        <v>25.116500000000002</v>
      </c>
      <c r="AO105" s="41">
        <v>1805</v>
      </c>
      <c r="AP105" s="44">
        <v>3019.5443</v>
      </c>
      <c r="AQ105" s="38">
        <v>678</v>
      </c>
      <c r="AR105" s="39">
        <v>867</v>
      </c>
      <c r="AS105" s="40">
        <v>492</v>
      </c>
      <c r="AT105" s="39">
        <v>1425.4443000000001</v>
      </c>
      <c r="AU105" s="40">
        <v>1722.8158000000001</v>
      </c>
      <c r="AV105" s="39">
        <v>834.65909999999997</v>
      </c>
      <c r="AW105" s="41">
        <v>2037</v>
      </c>
      <c r="AX105" s="42">
        <v>3982.9192000000003</v>
      </c>
      <c r="AY105" s="43">
        <v>262</v>
      </c>
      <c r="AZ105" s="39">
        <v>2341</v>
      </c>
      <c r="BA105" s="40">
        <v>113</v>
      </c>
      <c r="BB105" s="39">
        <v>112.09610000000001</v>
      </c>
      <c r="BC105" s="40">
        <v>1471.0302999999999</v>
      </c>
      <c r="BD105" s="39">
        <v>176.38340000000002</v>
      </c>
      <c r="BE105" s="41">
        <v>2716</v>
      </c>
      <c r="BF105" s="44">
        <v>1759.5097999999998</v>
      </c>
      <c r="BG105" s="38">
        <v>1657</v>
      </c>
      <c r="BH105" s="39">
        <v>351</v>
      </c>
      <c r="BI105" s="40">
        <v>104</v>
      </c>
      <c r="BJ105" s="39">
        <v>849.43059999999991</v>
      </c>
      <c r="BK105" s="40">
        <v>240.81969999999998</v>
      </c>
      <c r="BL105" s="39">
        <v>51.392099999999999</v>
      </c>
      <c r="BM105" s="41">
        <v>2112</v>
      </c>
      <c r="BN105" s="42">
        <v>1141.6424</v>
      </c>
      <c r="BO105" s="38">
        <v>9785</v>
      </c>
      <c r="BP105" s="39">
        <v>7291</v>
      </c>
      <c r="BQ105" s="40">
        <v>2631</v>
      </c>
      <c r="BR105" s="39">
        <v>10162.754199999999</v>
      </c>
      <c r="BS105" s="40">
        <v>10842.305400000001</v>
      </c>
      <c r="BT105" s="39">
        <v>6467.9706999999999</v>
      </c>
      <c r="BU105" s="41">
        <v>19707</v>
      </c>
      <c r="BV105" s="42">
        <v>27473.030299999999</v>
      </c>
      <c r="BW105" s="55">
        <v>28554</v>
      </c>
      <c r="BX105" s="62">
        <f t="shared" ref="BX105:BX113" si="93">AA105+AI105+AQ105+AY105+BG105+BO105</f>
        <v>14216</v>
      </c>
      <c r="BY105" s="63">
        <f t="shared" ref="BY105:BY113" si="94">BX105/BW105</f>
        <v>0.49786369685508158</v>
      </c>
      <c r="BZ105" s="55">
        <v>38871.274400000002</v>
      </c>
      <c r="CA105" s="62">
        <f t="shared" ref="CA105:CA113" si="95">AD105+AL105+AT105+BB105+BJ105+BR105</f>
        <v>16716.8171</v>
      </c>
      <c r="CB105" s="63">
        <f t="shared" ref="CB105:CB113" si="96">CA105/BZ105</f>
        <v>0.43005580233819141</v>
      </c>
    </row>
    <row r="106" spans="1:80" s="45" customFormat="1" x14ac:dyDescent="0.25">
      <c r="A106" s="93" t="s">
        <v>348</v>
      </c>
      <c r="B106" s="94" t="s">
        <v>349</v>
      </c>
      <c r="C106" s="95" t="s">
        <v>82</v>
      </c>
      <c r="D106" s="94" t="s">
        <v>354</v>
      </c>
      <c r="E106" s="95" t="s">
        <v>355</v>
      </c>
      <c r="F106" s="94" t="s">
        <v>356</v>
      </c>
      <c r="G106" s="95" t="s">
        <v>357</v>
      </c>
      <c r="H106" s="95" t="s">
        <v>87</v>
      </c>
      <c r="I106" s="96" t="s">
        <v>88</v>
      </c>
      <c r="J106" s="97">
        <v>1</v>
      </c>
      <c r="K106" s="97">
        <v>6</v>
      </c>
      <c r="L106" s="98">
        <f t="shared" si="61"/>
        <v>5</v>
      </c>
      <c r="M106" s="205">
        <f t="shared" ref="M106:M113" si="97">AH106/AH$114</f>
        <v>0.13356100458671827</v>
      </c>
      <c r="N106" s="206">
        <f t="shared" ref="N106:N113" si="98">AP106/AP$114</f>
        <v>0.22587015201924254</v>
      </c>
      <c r="O106" s="206">
        <f t="shared" ref="O106:O113" si="99">AX106/AX$114</f>
        <v>0.24832049933402561</v>
      </c>
      <c r="P106" s="206">
        <f t="shared" ref="P106:P113" si="100">BF106/BF$114</f>
        <v>0.26076555169810045</v>
      </c>
      <c r="Q106" s="206">
        <f t="shared" ref="Q106:Q113" si="101">BN106/BN$114</f>
        <v>0.29201116379566439</v>
      </c>
      <c r="R106" s="207">
        <f t="shared" ref="R106:R113" si="102">BV106/BV$114</f>
        <v>7.5161634493327287E-2</v>
      </c>
      <c r="S106" s="208">
        <f t="shared" ref="S106:S113" si="103">BZ106/$BZ$114</f>
        <v>0.14965181963656218</v>
      </c>
      <c r="T106" s="99">
        <f t="shared" si="69"/>
        <v>7.0668361111111118</v>
      </c>
      <c r="U106" s="100">
        <f t="shared" si="70"/>
        <v>0.78503742725880565</v>
      </c>
      <c r="V106" s="100">
        <f t="shared" si="71"/>
        <v>1.0145447775947283</v>
      </c>
      <c r="W106" s="100">
        <f t="shared" si="72"/>
        <v>0.55759869604316548</v>
      </c>
      <c r="X106" s="100">
        <f t="shared" si="73"/>
        <v>0.46775965174129353</v>
      </c>
      <c r="Y106" s="180">
        <f t="shared" si="74"/>
        <v>0.85638848211771346</v>
      </c>
      <c r="Z106" s="186">
        <f t="shared" si="75"/>
        <v>0.8033082362082361</v>
      </c>
      <c r="AA106" s="101">
        <v>63</v>
      </c>
      <c r="AB106" s="102">
        <v>6</v>
      </c>
      <c r="AC106" s="103">
        <v>3</v>
      </c>
      <c r="AD106" s="102">
        <v>478.0068</v>
      </c>
      <c r="AE106" s="103">
        <v>28.767400000000002</v>
      </c>
      <c r="AF106" s="102">
        <v>2.0379999999999998</v>
      </c>
      <c r="AG106" s="104">
        <v>72</v>
      </c>
      <c r="AH106" s="105">
        <v>508.81220000000002</v>
      </c>
      <c r="AI106" s="106">
        <v>3044</v>
      </c>
      <c r="AJ106" s="102">
        <v>164</v>
      </c>
      <c r="AK106" s="103">
        <v>57</v>
      </c>
      <c r="AL106" s="102">
        <v>2343.2194</v>
      </c>
      <c r="AM106" s="103">
        <v>193.31730000000002</v>
      </c>
      <c r="AN106" s="102">
        <v>26.610500000000002</v>
      </c>
      <c r="AO106" s="104">
        <v>3265</v>
      </c>
      <c r="AP106" s="107">
        <v>2563.1472000000003</v>
      </c>
      <c r="AQ106" s="101">
        <v>1318</v>
      </c>
      <c r="AR106" s="102">
        <v>1252</v>
      </c>
      <c r="AS106" s="103">
        <v>465</v>
      </c>
      <c r="AT106" s="102">
        <v>995.00279999999998</v>
      </c>
      <c r="AU106" s="103">
        <v>1633.0239000000001</v>
      </c>
      <c r="AV106" s="102">
        <v>451.11669999999998</v>
      </c>
      <c r="AW106" s="104">
        <v>3035</v>
      </c>
      <c r="AX106" s="105">
        <v>3079.1434000000004</v>
      </c>
      <c r="AY106" s="106">
        <v>223</v>
      </c>
      <c r="AZ106" s="102">
        <v>1907</v>
      </c>
      <c r="BA106" s="103">
        <v>94</v>
      </c>
      <c r="BB106" s="102">
        <v>70.816800000000001</v>
      </c>
      <c r="BC106" s="103">
        <v>1096.1360999999999</v>
      </c>
      <c r="BD106" s="102">
        <v>73.146600000000007</v>
      </c>
      <c r="BE106" s="104">
        <v>2224</v>
      </c>
      <c r="BF106" s="107">
        <v>1240.0995</v>
      </c>
      <c r="BG106" s="101">
        <v>1632</v>
      </c>
      <c r="BH106" s="102">
        <v>312</v>
      </c>
      <c r="BI106" s="103">
        <v>66</v>
      </c>
      <c r="BJ106" s="102">
        <v>740.07629999999995</v>
      </c>
      <c r="BK106" s="103">
        <v>160.7724</v>
      </c>
      <c r="BL106" s="102">
        <v>39.348199999999999</v>
      </c>
      <c r="BM106" s="104">
        <v>2010</v>
      </c>
      <c r="BN106" s="105">
        <v>940.19690000000003</v>
      </c>
      <c r="BO106" s="101">
        <v>1073</v>
      </c>
      <c r="BP106" s="102">
        <v>2326</v>
      </c>
      <c r="BQ106" s="103">
        <v>152</v>
      </c>
      <c r="BR106" s="102">
        <v>975.4</v>
      </c>
      <c r="BS106" s="103">
        <v>1881.6588000000002</v>
      </c>
      <c r="BT106" s="102">
        <v>183.97669999999999</v>
      </c>
      <c r="BU106" s="104">
        <v>3551</v>
      </c>
      <c r="BV106" s="105">
        <v>3041.0355000000004</v>
      </c>
      <c r="BW106" s="108">
        <v>14157</v>
      </c>
      <c r="BX106" s="109">
        <f t="shared" si="93"/>
        <v>7353</v>
      </c>
      <c r="BY106" s="110">
        <f t="shared" si="94"/>
        <v>0.51938970120788308</v>
      </c>
      <c r="BZ106" s="108">
        <v>11372.434699999998</v>
      </c>
      <c r="CA106" s="109">
        <f t="shared" si="95"/>
        <v>5602.5221000000001</v>
      </c>
      <c r="CB106" s="110">
        <f t="shared" si="96"/>
        <v>0.49264051610689846</v>
      </c>
    </row>
    <row r="107" spans="1:80" s="45" customFormat="1" x14ac:dyDescent="0.25">
      <c r="A107" s="93" t="s">
        <v>348</v>
      </c>
      <c r="B107" s="94" t="s">
        <v>349</v>
      </c>
      <c r="C107" s="95" t="s">
        <v>82</v>
      </c>
      <c r="D107" s="94" t="s">
        <v>358</v>
      </c>
      <c r="E107" s="95" t="s">
        <v>359</v>
      </c>
      <c r="F107" s="94" t="s">
        <v>360</v>
      </c>
      <c r="G107" s="95" t="s">
        <v>361</v>
      </c>
      <c r="H107" s="95" t="s">
        <v>27</v>
      </c>
      <c r="I107" s="96" t="s">
        <v>88</v>
      </c>
      <c r="J107" s="97">
        <v>2</v>
      </c>
      <c r="K107" s="97">
        <v>6</v>
      </c>
      <c r="L107" s="98">
        <f t="shared" si="61"/>
        <v>5</v>
      </c>
      <c r="M107" s="205">
        <f t="shared" si="97"/>
        <v>0.19733934378442386</v>
      </c>
      <c r="N107" s="206">
        <f t="shared" si="98"/>
        <v>0.1883388836215317</v>
      </c>
      <c r="O107" s="206">
        <f t="shared" si="99"/>
        <v>0.14811729568908594</v>
      </c>
      <c r="P107" s="206">
        <f t="shared" si="100"/>
        <v>0.20228179307100169</v>
      </c>
      <c r="Q107" s="206">
        <f t="shared" si="101"/>
        <v>0.23626712966211169</v>
      </c>
      <c r="R107" s="207">
        <f t="shared" si="102"/>
        <v>8.5128635510187331E-2</v>
      </c>
      <c r="S107" s="208">
        <f t="shared" si="103"/>
        <v>0.13017912885483984</v>
      </c>
      <c r="T107" s="99">
        <f t="shared" si="69"/>
        <v>8.5429693181818198</v>
      </c>
      <c r="U107" s="100">
        <f t="shared" si="70"/>
        <v>0.75017441207441216</v>
      </c>
      <c r="V107" s="100">
        <f t="shared" si="71"/>
        <v>0.92432617010568707</v>
      </c>
      <c r="W107" s="100">
        <f t="shared" si="72"/>
        <v>0.53442972222222229</v>
      </c>
      <c r="X107" s="100">
        <f t="shared" si="73"/>
        <v>0.50545926910299011</v>
      </c>
      <c r="Y107" s="180">
        <f t="shared" si="74"/>
        <v>0.79545030023094709</v>
      </c>
      <c r="Z107" s="186">
        <f t="shared" si="75"/>
        <v>0.78769438649574008</v>
      </c>
      <c r="AA107" s="101">
        <v>82</v>
      </c>
      <c r="AB107" s="102">
        <v>5</v>
      </c>
      <c r="AC107" s="103">
        <v>1</v>
      </c>
      <c r="AD107" s="102">
        <v>736.07770000000005</v>
      </c>
      <c r="AE107" s="103">
        <v>15.580500000000001</v>
      </c>
      <c r="AF107" s="102">
        <v>0.1231</v>
      </c>
      <c r="AG107" s="104">
        <v>88</v>
      </c>
      <c r="AH107" s="105">
        <v>751.7813000000001</v>
      </c>
      <c r="AI107" s="106">
        <v>2683</v>
      </c>
      <c r="AJ107" s="102">
        <v>126</v>
      </c>
      <c r="AK107" s="103">
        <v>40</v>
      </c>
      <c r="AL107" s="102">
        <v>1987.6168</v>
      </c>
      <c r="AM107" s="103">
        <v>133.46889999999999</v>
      </c>
      <c r="AN107" s="102">
        <v>16.161200000000001</v>
      </c>
      <c r="AO107" s="104">
        <v>2849</v>
      </c>
      <c r="AP107" s="107">
        <v>2137.2469000000001</v>
      </c>
      <c r="AQ107" s="101">
        <v>927</v>
      </c>
      <c r="AR107" s="102">
        <v>807</v>
      </c>
      <c r="AS107" s="103">
        <v>253</v>
      </c>
      <c r="AT107" s="102">
        <v>640.79660000000001</v>
      </c>
      <c r="AU107" s="103">
        <v>990.80470000000003</v>
      </c>
      <c r="AV107" s="102">
        <v>205.03480000000002</v>
      </c>
      <c r="AW107" s="104">
        <v>1987</v>
      </c>
      <c r="AX107" s="105">
        <v>1836.6361000000002</v>
      </c>
      <c r="AY107" s="106">
        <v>218</v>
      </c>
      <c r="AZ107" s="102">
        <v>1551</v>
      </c>
      <c r="BA107" s="103">
        <v>31</v>
      </c>
      <c r="BB107" s="102">
        <v>74.882900000000006</v>
      </c>
      <c r="BC107" s="103">
        <v>868.28710000000001</v>
      </c>
      <c r="BD107" s="102">
        <v>18.8035</v>
      </c>
      <c r="BE107" s="104">
        <v>1800</v>
      </c>
      <c r="BF107" s="107">
        <v>961.97350000000006</v>
      </c>
      <c r="BG107" s="101">
        <v>1368</v>
      </c>
      <c r="BH107" s="102">
        <v>92</v>
      </c>
      <c r="BI107" s="103">
        <v>45</v>
      </c>
      <c r="BJ107" s="102">
        <v>660.40960000000007</v>
      </c>
      <c r="BK107" s="103">
        <v>73.768300000000011</v>
      </c>
      <c r="BL107" s="102">
        <v>26.5383</v>
      </c>
      <c r="BM107" s="104">
        <v>1505</v>
      </c>
      <c r="BN107" s="105">
        <v>760.71620000000019</v>
      </c>
      <c r="BO107" s="101">
        <v>2419</v>
      </c>
      <c r="BP107" s="102">
        <v>1867</v>
      </c>
      <c r="BQ107" s="103">
        <v>44</v>
      </c>
      <c r="BR107" s="102">
        <v>1831.0434000000002</v>
      </c>
      <c r="BS107" s="103">
        <v>1566.7509</v>
      </c>
      <c r="BT107" s="102">
        <v>46.505499999999998</v>
      </c>
      <c r="BU107" s="104">
        <v>4330</v>
      </c>
      <c r="BV107" s="105">
        <v>3444.2998000000007</v>
      </c>
      <c r="BW107" s="108">
        <v>12559</v>
      </c>
      <c r="BX107" s="109">
        <f t="shared" si="93"/>
        <v>7697</v>
      </c>
      <c r="BY107" s="110">
        <f t="shared" si="94"/>
        <v>0.61286726650210999</v>
      </c>
      <c r="BZ107" s="108">
        <v>9892.6538</v>
      </c>
      <c r="CA107" s="109">
        <f t="shared" si="95"/>
        <v>5930.8270000000011</v>
      </c>
      <c r="CB107" s="110">
        <f t="shared" si="96"/>
        <v>0.59951830114584637</v>
      </c>
    </row>
    <row r="108" spans="1:80" s="45" customFormat="1" x14ac:dyDescent="0.25">
      <c r="A108" s="93" t="s">
        <v>348</v>
      </c>
      <c r="B108" s="94" t="s">
        <v>349</v>
      </c>
      <c r="C108" s="95" t="s">
        <v>82</v>
      </c>
      <c r="D108" s="94" t="s">
        <v>362</v>
      </c>
      <c r="E108" s="95" t="s">
        <v>363</v>
      </c>
      <c r="F108" s="94" t="s">
        <v>364</v>
      </c>
      <c r="G108" s="95" t="s">
        <v>365</v>
      </c>
      <c r="H108" s="95" t="s">
        <v>87</v>
      </c>
      <c r="I108" s="96" t="s">
        <v>88</v>
      </c>
      <c r="J108" s="97">
        <v>0</v>
      </c>
      <c r="K108" s="97">
        <v>5</v>
      </c>
      <c r="L108" s="98">
        <f t="shared" si="61"/>
        <v>5</v>
      </c>
      <c r="M108" s="205">
        <f t="shared" si="97"/>
        <v>0.17153712089225431</v>
      </c>
      <c r="N108" s="206">
        <f t="shared" si="98"/>
        <v>0.12606209273006716</v>
      </c>
      <c r="O108" s="206">
        <f t="shared" si="99"/>
        <v>0.11109157059312529</v>
      </c>
      <c r="P108" s="206">
        <f t="shared" si="100"/>
        <v>0.16696658256881361</v>
      </c>
      <c r="Q108" s="206">
        <f t="shared" si="101"/>
        <v>0.11714456864432671</v>
      </c>
      <c r="R108" s="207">
        <f t="shared" si="102"/>
        <v>1.4779271677533252E-2</v>
      </c>
      <c r="S108" s="208">
        <f t="shared" si="103"/>
        <v>6.8831876234053957E-2</v>
      </c>
      <c r="T108" s="99">
        <f t="shared" si="69"/>
        <v>7.3425337078651687</v>
      </c>
      <c r="U108" s="100">
        <f t="shared" si="70"/>
        <v>1.0635965799256506</v>
      </c>
      <c r="V108" s="100">
        <f t="shared" si="71"/>
        <v>0.84046473459426485</v>
      </c>
      <c r="W108" s="100">
        <f t="shared" si="72"/>
        <v>0.55102574600971543</v>
      </c>
      <c r="X108" s="100">
        <f t="shared" si="73"/>
        <v>0.50289840000000008</v>
      </c>
      <c r="Y108" s="180">
        <f t="shared" si="74"/>
        <v>0.51108418803418798</v>
      </c>
      <c r="Z108" s="186">
        <f t="shared" si="75"/>
        <v>0.81298026111283805</v>
      </c>
      <c r="AA108" s="101">
        <v>74</v>
      </c>
      <c r="AB108" s="102">
        <v>3</v>
      </c>
      <c r="AC108" s="103">
        <v>12</v>
      </c>
      <c r="AD108" s="102">
        <v>641.58590000000004</v>
      </c>
      <c r="AE108" s="103">
        <v>7.2999000000000001</v>
      </c>
      <c r="AF108" s="102">
        <v>4.5997000000000003</v>
      </c>
      <c r="AG108" s="104">
        <v>89</v>
      </c>
      <c r="AH108" s="105">
        <v>653.4855</v>
      </c>
      <c r="AI108" s="106">
        <v>1314</v>
      </c>
      <c r="AJ108" s="102">
        <v>17</v>
      </c>
      <c r="AK108" s="103">
        <v>14</v>
      </c>
      <c r="AL108" s="102">
        <v>1398.9247</v>
      </c>
      <c r="AM108" s="103">
        <v>23.721699999999998</v>
      </c>
      <c r="AN108" s="102">
        <v>7.891</v>
      </c>
      <c r="AO108" s="104">
        <v>1345</v>
      </c>
      <c r="AP108" s="107">
        <v>1430.5374000000002</v>
      </c>
      <c r="AQ108" s="101">
        <v>844</v>
      </c>
      <c r="AR108" s="102">
        <v>653</v>
      </c>
      <c r="AS108" s="103">
        <v>142</v>
      </c>
      <c r="AT108" s="102">
        <v>570.33950000000004</v>
      </c>
      <c r="AU108" s="103">
        <v>696.85259999999994</v>
      </c>
      <c r="AV108" s="102">
        <v>110.3296</v>
      </c>
      <c r="AW108" s="104">
        <v>1639</v>
      </c>
      <c r="AX108" s="105">
        <v>1377.5217</v>
      </c>
      <c r="AY108" s="106">
        <v>142</v>
      </c>
      <c r="AZ108" s="102">
        <v>1264</v>
      </c>
      <c r="BA108" s="103">
        <v>35</v>
      </c>
      <c r="BB108" s="102">
        <v>63.073500000000003</v>
      </c>
      <c r="BC108" s="103">
        <v>695.43259999999998</v>
      </c>
      <c r="BD108" s="102">
        <v>35.522000000000006</v>
      </c>
      <c r="BE108" s="104">
        <v>1441</v>
      </c>
      <c r="BF108" s="107">
        <v>794.02809999999999</v>
      </c>
      <c r="BG108" s="101">
        <v>634</v>
      </c>
      <c r="BH108" s="102">
        <v>98</v>
      </c>
      <c r="BI108" s="103">
        <v>18</v>
      </c>
      <c r="BJ108" s="102">
        <v>299.78919999999999</v>
      </c>
      <c r="BK108" s="103">
        <v>68.17410000000001</v>
      </c>
      <c r="BL108" s="102">
        <v>9.2104999999999997</v>
      </c>
      <c r="BM108" s="104">
        <v>750</v>
      </c>
      <c r="BN108" s="105">
        <v>377.17380000000003</v>
      </c>
      <c r="BO108" s="101">
        <v>609</v>
      </c>
      <c r="BP108" s="102">
        <v>543</v>
      </c>
      <c r="BQ108" s="103">
        <v>18</v>
      </c>
      <c r="BR108" s="102">
        <v>429.01800000000003</v>
      </c>
      <c r="BS108" s="103">
        <v>155.5291</v>
      </c>
      <c r="BT108" s="102">
        <v>13.421399999999998</v>
      </c>
      <c r="BU108" s="104">
        <v>1170</v>
      </c>
      <c r="BV108" s="105">
        <v>597.96849999999995</v>
      </c>
      <c r="BW108" s="108">
        <v>6434</v>
      </c>
      <c r="BX108" s="109">
        <f t="shared" si="93"/>
        <v>3617</v>
      </c>
      <c r="BY108" s="110">
        <f t="shared" si="94"/>
        <v>0.56216972334473114</v>
      </c>
      <c r="BZ108" s="108">
        <v>5230.7150000000001</v>
      </c>
      <c r="CA108" s="109">
        <f t="shared" si="95"/>
        <v>3402.7308000000003</v>
      </c>
      <c r="CB108" s="110">
        <f t="shared" si="96"/>
        <v>0.65052880915897737</v>
      </c>
    </row>
    <row r="109" spans="1:80" x14ac:dyDescent="0.25">
      <c r="A109" s="112" t="s">
        <v>348</v>
      </c>
      <c r="B109" s="113" t="s">
        <v>349</v>
      </c>
      <c r="C109" s="114" t="s">
        <v>82</v>
      </c>
      <c r="D109" s="113" t="s">
        <v>350</v>
      </c>
      <c r="E109" s="114" t="s">
        <v>366</v>
      </c>
      <c r="F109" s="113" t="s">
        <v>367</v>
      </c>
      <c r="G109" s="114" t="s">
        <v>368</v>
      </c>
      <c r="H109" s="114" t="s">
        <v>27</v>
      </c>
      <c r="I109" s="115"/>
      <c r="J109" s="116">
        <v>0</v>
      </c>
      <c r="K109" s="116">
        <v>4</v>
      </c>
      <c r="L109" s="117">
        <f t="shared" si="61"/>
        <v>3</v>
      </c>
      <c r="M109" s="209">
        <f t="shared" si="97"/>
        <v>0.10522903207474091</v>
      </c>
      <c r="N109" s="210">
        <f t="shared" si="98"/>
        <v>0.11213612495980747</v>
      </c>
      <c r="O109" s="210">
        <f t="shared" si="99"/>
        <v>0.13429316551230031</v>
      </c>
      <c r="P109" s="210">
        <f t="shared" si="100"/>
        <v>0</v>
      </c>
      <c r="Q109" s="210">
        <f t="shared" si="101"/>
        <v>0</v>
      </c>
      <c r="R109" s="211">
        <f t="shared" si="102"/>
        <v>5.8697558197541438E-2</v>
      </c>
      <c r="S109" s="212">
        <f t="shared" si="103"/>
        <v>7.5184990055140302E-2</v>
      </c>
      <c r="T109" s="118">
        <f t="shared" si="69"/>
        <v>3.8178961904761906</v>
      </c>
      <c r="U109" s="119">
        <f t="shared" si="70"/>
        <v>0.82097238709677423</v>
      </c>
      <c r="V109" s="119">
        <f t="shared" si="71"/>
        <v>0.97552349150556539</v>
      </c>
      <c r="W109" s="119" t="str">
        <f t="shared" si="72"/>
        <v>-</v>
      </c>
      <c r="X109" s="119" t="str">
        <f t="shared" si="73"/>
        <v>-</v>
      </c>
      <c r="Y109" s="181">
        <f t="shared" si="74"/>
        <v>1.1434279730380359</v>
      </c>
      <c r="Z109" s="187">
        <f t="shared" si="75"/>
        <v>1.0504697186982903</v>
      </c>
      <c r="AA109" s="120">
        <v>90</v>
      </c>
      <c r="AB109" s="121">
        <v>10</v>
      </c>
      <c r="AC109" s="122">
        <v>5</v>
      </c>
      <c r="AD109" s="121">
        <v>373.92290000000003</v>
      </c>
      <c r="AE109" s="122">
        <v>24.215600000000002</v>
      </c>
      <c r="AF109" s="121">
        <v>2.7406000000000001</v>
      </c>
      <c r="AG109" s="123">
        <v>105</v>
      </c>
      <c r="AH109" s="124">
        <v>400.87909999999999</v>
      </c>
      <c r="AI109" s="125">
        <v>1510</v>
      </c>
      <c r="AJ109" s="121">
        <v>27</v>
      </c>
      <c r="AK109" s="122">
        <v>13</v>
      </c>
      <c r="AL109" s="121">
        <v>1230.3330000000001</v>
      </c>
      <c r="AM109" s="122">
        <v>33.738500000000002</v>
      </c>
      <c r="AN109" s="121">
        <v>8.4357000000000006</v>
      </c>
      <c r="AO109" s="123">
        <v>1550</v>
      </c>
      <c r="AP109" s="126">
        <v>1272.5072</v>
      </c>
      <c r="AQ109" s="120">
        <v>803</v>
      </c>
      <c r="AR109" s="121">
        <v>721</v>
      </c>
      <c r="AS109" s="122">
        <v>183</v>
      </c>
      <c r="AT109" s="121">
        <v>415.29750000000001</v>
      </c>
      <c r="AU109" s="122">
        <v>1078.4031</v>
      </c>
      <c r="AV109" s="121">
        <v>171.518</v>
      </c>
      <c r="AW109" s="123">
        <v>1707</v>
      </c>
      <c r="AX109" s="124">
        <v>1665.2186000000002</v>
      </c>
      <c r="AY109" s="125"/>
      <c r="AZ109" s="121"/>
      <c r="BA109" s="122"/>
      <c r="BB109" s="121"/>
      <c r="BC109" s="122"/>
      <c r="BD109" s="121"/>
      <c r="BE109" s="123"/>
      <c r="BF109" s="126"/>
      <c r="BG109" s="120"/>
      <c r="BH109" s="121"/>
      <c r="BI109" s="122"/>
      <c r="BJ109" s="121"/>
      <c r="BK109" s="122"/>
      <c r="BL109" s="121"/>
      <c r="BM109" s="123"/>
      <c r="BN109" s="124"/>
      <c r="BO109" s="120">
        <v>1015</v>
      </c>
      <c r="BP109" s="121">
        <v>1062</v>
      </c>
      <c r="BQ109" s="122"/>
      <c r="BR109" s="121">
        <v>977.09860000000003</v>
      </c>
      <c r="BS109" s="122">
        <v>1397.8013000000001</v>
      </c>
      <c r="BT109" s="121"/>
      <c r="BU109" s="123">
        <v>2077</v>
      </c>
      <c r="BV109" s="124">
        <v>2374.8999000000003</v>
      </c>
      <c r="BW109" s="127">
        <v>5439</v>
      </c>
      <c r="BX109" s="128">
        <f t="shared" si="93"/>
        <v>3418</v>
      </c>
      <c r="BY109" s="129">
        <f t="shared" si="94"/>
        <v>0.62842434271005698</v>
      </c>
      <c r="BZ109" s="127">
        <v>5713.5048000000006</v>
      </c>
      <c r="CA109" s="128">
        <f t="shared" si="95"/>
        <v>2996.652</v>
      </c>
      <c r="CB109" s="129">
        <f t="shared" si="96"/>
        <v>0.52448577622617898</v>
      </c>
    </row>
    <row r="110" spans="1:80" x14ac:dyDescent="0.25">
      <c r="A110" s="112" t="s">
        <v>348</v>
      </c>
      <c r="B110" s="113" t="s">
        <v>349</v>
      </c>
      <c r="C110" s="114" t="s">
        <v>82</v>
      </c>
      <c r="D110" s="113" t="s">
        <v>369</v>
      </c>
      <c r="E110" s="114" t="s">
        <v>370</v>
      </c>
      <c r="F110" s="113" t="s">
        <v>371</v>
      </c>
      <c r="G110" s="114" t="s">
        <v>372</v>
      </c>
      <c r="H110" s="114" t="s">
        <v>104</v>
      </c>
      <c r="I110" s="115"/>
      <c r="J110" s="116">
        <v>0</v>
      </c>
      <c r="K110" s="116"/>
      <c r="L110" s="117">
        <f t="shared" si="61"/>
        <v>1</v>
      </c>
      <c r="M110" s="209">
        <f t="shared" si="97"/>
        <v>0</v>
      </c>
      <c r="N110" s="210">
        <f t="shared" si="98"/>
        <v>8.150388135961123E-2</v>
      </c>
      <c r="O110" s="210">
        <f t="shared" si="99"/>
        <v>0</v>
      </c>
      <c r="P110" s="210">
        <f t="shared" si="100"/>
        <v>0</v>
      </c>
      <c r="Q110" s="210">
        <f t="shared" si="101"/>
        <v>0</v>
      </c>
      <c r="R110" s="211">
        <f t="shared" si="102"/>
        <v>0</v>
      </c>
      <c r="S110" s="212">
        <f t="shared" si="103"/>
        <v>1.2170867800625118E-2</v>
      </c>
      <c r="T110" s="118" t="str">
        <f t="shared" si="69"/>
        <v>-</v>
      </c>
      <c r="U110" s="119">
        <f t="shared" si="70"/>
        <v>1.2074362924281985</v>
      </c>
      <c r="V110" s="119" t="str">
        <f t="shared" si="71"/>
        <v>-</v>
      </c>
      <c r="W110" s="119" t="str">
        <f t="shared" si="72"/>
        <v>-</v>
      </c>
      <c r="X110" s="119" t="str">
        <f t="shared" si="73"/>
        <v>-</v>
      </c>
      <c r="Y110" s="181" t="str">
        <f t="shared" si="74"/>
        <v>-</v>
      </c>
      <c r="Z110" s="187">
        <f t="shared" si="75"/>
        <v>1.2074362924281985</v>
      </c>
      <c r="AA110" s="120"/>
      <c r="AB110" s="121"/>
      <c r="AC110" s="122"/>
      <c r="AD110" s="121"/>
      <c r="AE110" s="122"/>
      <c r="AF110" s="121"/>
      <c r="AG110" s="123"/>
      <c r="AH110" s="124"/>
      <c r="AI110" s="125">
        <v>747</v>
      </c>
      <c r="AJ110" s="121">
        <v>6</v>
      </c>
      <c r="AK110" s="122">
        <v>13</v>
      </c>
      <c r="AL110" s="121">
        <v>913.36</v>
      </c>
      <c r="AM110" s="122">
        <v>5.4850000000000003</v>
      </c>
      <c r="AN110" s="121">
        <v>6.0511999999999997</v>
      </c>
      <c r="AO110" s="123">
        <v>766</v>
      </c>
      <c r="AP110" s="126">
        <v>924.89620000000002</v>
      </c>
      <c r="AQ110" s="120"/>
      <c r="AR110" s="121"/>
      <c r="AS110" s="122"/>
      <c r="AT110" s="121"/>
      <c r="AU110" s="122"/>
      <c r="AV110" s="121"/>
      <c r="AW110" s="123"/>
      <c r="AX110" s="124"/>
      <c r="AY110" s="125"/>
      <c r="AZ110" s="121"/>
      <c r="BA110" s="122"/>
      <c r="BB110" s="121"/>
      <c r="BC110" s="122"/>
      <c r="BD110" s="121"/>
      <c r="BE110" s="123"/>
      <c r="BF110" s="126"/>
      <c r="BG110" s="120"/>
      <c r="BH110" s="121"/>
      <c r="BI110" s="122"/>
      <c r="BJ110" s="121"/>
      <c r="BK110" s="122"/>
      <c r="BL110" s="121"/>
      <c r="BM110" s="123"/>
      <c r="BN110" s="124"/>
      <c r="BO110" s="120"/>
      <c r="BP110" s="121"/>
      <c r="BQ110" s="122"/>
      <c r="BR110" s="121"/>
      <c r="BS110" s="122"/>
      <c r="BT110" s="121"/>
      <c r="BU110" s="123"/>
      <c r="BV110" s="124"/>
      <c r="BW110" s="127">
        <v>766</v>
      </c>
      <c r="BX110" s="128">
        <f t="shared" si="93"/>
        <v>747</v>
      </c>
      <c r="BY110" s="129">
        <f t="shared" si="94"/>
        <v>0.97519582245430814</v>
      </c>
      <c r="BZ110" s="127">
        <v>924.89620000000002</v>
      </c>
      <c r="CA110" s="128">
        <f t="shared" si="95"/>
        <v>913.36</v>
      </c>
      <c r="CB110" s="196">
        <f t="shared" si="96"/>
        <v>0.98752703276324416</v>
      </c>
    </row>
    <row r="111" spans="1:80" x14ac:dyDescent="0.25">
      <c r="A111" s="112" t="s">
        <v>348</v>
      </c>
      <c r="B111" s="113" t="s">
        <v>349</v>
      </c>
      <c r="C111" s="114" t="s">
        <v>82</v>
      </c>
      <c r="D111" s="113" t="s">
        <v>350</v>
      </c>
      <c r="E111" s="170" t="s">
        <v>351</v>
      </c>
      <c r="F111" s="191" t="s">
        <v>352</v>
      </c>
      <c r="G111" s="130" t="s">
        <v>373</v>
      </c>
      <c r="H111" s="130" t="s">
        <v>27</v>
      </c>
      <c r="I111" s="115"/>
      <c r="J111" s="116">
        <v>0</v>
      </c>
      <c r="K111" s="116"/>
      <c r="L111" s="117">
        <f t="shared" si="61"/>
        <v>1</v>
      </c>
      <c r="M111" s="209">
        <f t="shared" si="97"/>
        <v>0</v>
      </c>
      <c r="N111" s="210">
        <f t="shared" si="98"/>
        <v>0</v>
      </c>
      <c r="O111" s="210">
        <f t="shared" si="99"/>
        <v>3.6971095517406787E-2</v>
      </c>
      <c r="P111" s="210">
        <f t="shared" si="100"/>
        <v>0</v>
      </c>
      <c r="Q111" s="210">
        <f t="shared" si="101"/>
        <v>0</v>
      </c>
      <c r="R111" s="211">
        <f t="shared" si="102"/>
        <v>6.5219962231435327E-3</v>
      </c>
      <c r="S111" s="212">
        <f t="shared" si="103"/>
        <v>9.5050880831784295E-3</v>
      </c>
      <c r="T111" s="118" t="str">
        <f t="shared" si="69"/>
        <v>-</v>
      </c>
      <c r="U111" s="119" t="str">
        <f t="shared" si="70"/>
        <v>-</v>
      </c>
      <c r="V111" s="119">
        <f t="shared" si="71"/>
        <v>0.6925030211480363</v>
      </c>
      <c r="W111" s="119" t="str">
        <f t="shared" si="72"/>
        <v>-</v>
      </c>
      <c r="X111" s="119" t="str">
        <f t="shared" si="73"/>
        <v>-</v>
      </c>
      <c r="Y111" s="181">
        <f t="shared" si="74"/>
        <v>0.52253386138613855</v>
      </c>
      <c r="Z111" s="187">
        <f t="shared" si="75"/>
        <v>0.61895167095115688</v>
      </c>
      <c r="AA111" s="120"/>
      <c r="AB111" s="121"/>
      <c r="AC111" s="122"/>
      <c r="AD111" s="121"/>
      <c r="AE111" s="122"/>
      <c r="AF111" s="121"/>
      <c r="AG111" s="123"/>
      <c r="AH111" s="124"/>
      <c r="AI111" s="125"/>
      <c r="AJ111" s="121"/>
      <c r="AK111" s="122"/>
      <c r="AL111" s="121"/>
      <c r="AM111" s="122"/>
      <c r="AN111" s="121"/>
      <c r="AO111" s="123"/>
      <c r="AP111" s="126"/>
      <c r="AQ111" s="120">
        <v>34</v>
      </c>
      <c r="AR111" s="121">
        <v>318</v>
      </c>
      <c r="AS111" s="122">
        <v>310</v>
      </c>
      <c r="AT111" s="121">
        <v>15.073700000000001</v>
      </c>
      <c r="AU111" s="122">
        <v>222.05549999999999</v>
      </c>
      <c r="AV111" s="121">
        <v>221.30779999999999</v>
      </c>
      <c r="AW111" s="123">
        <v>662</v>
      </c>
      <c r="AX111" s="124">
        <v>458.43700000000001</v>
      </c>
      <c r="AY111" s="125"/>
      <c r="AZ111" s="121"/>
      <c r="BA111" s="122"/>
      <c r="BB111" s="121"/>
      <c r="BC111" s="122"/>
      <c r="BD111" s="121"/>
      <c r="BE111" s="123"/>
      <c r="BF111" s="126"/>
      <c r="BG111" s="120"/>
      <c r="BH111" s="121"/>
      <c r="BI111" s="122"/>
      <c r="BJ111" s="121"/>
      <c r="BK111" s="122"/>
      <c r="BL111" s="121"/>
      <c r="BM111" s="123"/>
      <c r="BN111" s="124"/>
      <c r="BO111" s="120">
        <v>29</v>
      </c>
      <c r="BP111" s="121">
        <v>450</v>
      </c>
      <c r="BQ111" s="122">
        <v>26</v>
      </c>
      <c r="BR111" s="121">
        <v>11.9626</v>
      </c>
      <c r="BS111" s="122">
        <v>234.64449999999999</v>
      </c>
      <c r="BT111" s="121">
        <v>17.272500000000001</v>
      </c>
      <c r="BU111" s="123">
        <v>505</v>
      </c>
      <c r="BV111" s="124">
        <v>263.87959999999998</v>
      </c>
      <c r="BW111" s="127">
        <v>1167</v>
      </c>
      <c r="BX111" s="128">
        <f t="shared" si="93"/>
        <v>63</v>
      </c>
      <c r="BY111" s="129">
        <f t="shared" si="94"/>
        <v>5.3984575835475578E-2</v>
      </c>
      <c r="BZ111" s="127">
        <v>722.31660000000011</v>
      </c>
      <c r="CA111" s="128">
        <f t="shared" si="95"/>
        <v>27.036300000000001</v>
      </c>
      <c r="CB111" s="129">
        <f t="shared" si="96"/>
        <v>3.7429985687716431E-2</v>
      </c>
    </row>
    <row r="112" spans="1:80" x14ac:dyDescent="0.25">
      <c r="A112" s="112" t="s">
        <v>348</v>
      </c>
      <c r="B112" s="113" t="s">
        <v>349</v>
      </c>
      <c r="C112" s="114" t="s">
        <v>82</v>
      </c>
      <c r="D112" s="113" t="s">
        <v>374</v>
      </c>
      <c r="E112" s="114" t="s">
        <v>375</v>
      </c>
      <c r="F112" s="113" t="s">
        <v>376</v>
      </c>
      <c r="G112" s="114" t="s">
        <v>377</v>
      </c>
      <c r="H112" s="114" t="s">
        <v>87</v>
      </c>
      <c r="I112" s="115"/>
      <c r="J112" s="116">
        <v>0</v>
      </c>
      <c r="K112" s="116"/>
      <c r="L112" s="117">
        <f t="shared" si="61"/>
        <v>0</v>
      </c>
      <c r="M112" s="209">
        <f t="shared" si="97"/>
        <v>0</v>
      </c>
      <c r="N112" s="210">
        <f t="shared" si="98"/>
        <v>0</v>
      </c>
      <c r="O112" s="210">
        <f t="shared" si="99"/>
        <v>0</v>
      </c>
      <c r="P112" s="210">
        <f t="shared" si="100"/>
        <v>0</v>
      </c>
      <c r="Q112" s="210">
        <f t="shared" si="101"/>
        <v>0</v>
      </c>
      <c r="R112" s="211">
        <f t="shared" si="102"/>
        <v>4.4476866140572509E-2</v>
      </c>
      <c r="S112" s="212">
        <f t="shared" si="103"/>
        <v>2.3680343793779906E-2</v>
      </c>
      <c r="T112" s="118" t="str">
        <f t="shared" si="69"/>
        <v>-</v>
      </c>
      <c r="U112" s="119" t="str">
        <f t="shared" si="70"/>
        <v>-</v>
      </c>
      <c r="V112" s="119" t="str">
        <f t="shared" si="71"/>
        <v>-</v>
      </c>
      <c r="W112" s="119" t="str">
        <f t="shared" si="72"/>
        <v>-</v>
      </c>
      <c r="X112" s="119" t="str">
        <f t="shared" si="73"/>
        <v>-</v>
      </c>
      <c r="Y112" s="181">
        <f t="shared" si="74"/>
        <v>0.60366705803421672</v>
      </c>
      <c r="Z112" s="187">
        <f t="shared" si="75"/>
        <v>0.60366705803421672</v>
      </c>
      <c r="AA112" s="120"/>
      <c r="AB112" s="121"/>
      <c r="AC112" s="122"/>
      <c r="AD112" s="121"/>
      <c r="AE112" s="122"/>
      <c r="AF112" s="121"/>
      <c r="AG112" s="123"/>
      <c r="AH112" s="124"/>
      <c r="AI112" s="125"/>
      <c r="AJ112" s="121"/>
      <c r="AK112" s="122"/>
      <c r="AL112" s="121"/>
      <c r="AM112" s="122"/>
      <c r="AN112" s="121"/>
      <c r="AO112" s="123"/>
      <c r="AP112" s="126"/>
      <c r="AQ112" s="120"/>
      <c r="AR112" s="121"/>
      <c r="AS112" s="122"/>
      <c r="AT112" s="121"/>
      <c r="AU112" s="122"/>
      <c r="AV112" s="121"/>
      <c r="AW112" s="123"/>
      <c r="AX112" s="124"/>
      <c r="AY112" s="125"/>
      <c r="AZ112" s="121"/>
      <c r="BA112" s="122"/>
      <c r="BB112" s="121"/>
      <c r="BC112" s="122"/>
      <c r="BD112" s="121"/>
      <c r="BE112" s="123"/>
      <c r="BF112" s="126"/>
      <c r="BG112" s="120"/>
      <c r="BH112" s="121"/>
      <c r="BI112" s="122"/>
      <c r="BJ112" s="121"/>
      <c r="BK112" s="122"/>
      <c r="BL112" s="121"/>
      <c r="BM112" s="123"/>
      <c r="BN112" s="124"/>
      <c r="BO112" s="120">
        <v>987</v>
      </c>
      <c r="BP112" s="121">
        <v>1950</v>
      </c>
      <c r="BQ112" s="122">
        <v>44</v>
      </c>
      <c r="BR112" s="121">
        <v>472.59629999999999</v>
      </c>
      <c r="BS112" s="122">
        <v>1280.2662</v>
      </c>
      <c r="BT112" s="121">
        <v>46.668999999999997</v>
      </c>
      <c r="BU112" s="123">
        <v>2981</v>
      </c>
      <c r="BV112" s="124">
        <v>1799.5315000000001</v>
      </c>
      <c r="BW112" s="127">
        <v>2981</v>
      </c>
      <c r="BX112" s="128">
        <f t="shared" si="93"/>
        <v>987</v>
      </c>
      <c r="BY112" s="129">
        <f t="shared" si="94"/>
        <v>0.33109694733310968</v>
      </c>
      <c r="BZ112" s="127">
        <v>1799.5315000000001</v>
      </c>
      <c r="CA112" s="128">
        <f t="shared" si="95"/>
        <v>472.59629999999999</v>
      </c>
      <c r="CB112" s="129">
        <f t="shared" si="96"/>
        <v>0.26262185463271964</v>
      </c>
    </row>
    <row r="113" spans="1:80" x14ac:dyDescent="0.25">
      <c r="A113" s="112" t="s">
        <v>348</v>
      </c>
      <c r="B113" s="113" t="s">
        <v>349</v>
      </c>
      <c r="C113" s="114" t="s">
        <v>82</v>
      </c>
      <c r="D113" s="113" t="s">
        <v>362</v>
      </c>
      <c r="E113" s="114" t="s">
        <v>378</v>
      </c>
      <c r="F113" s="113" t="s">
        <v>364</v>
      </c>
      <c r="G113" s="114" t="s">
        <v>379</v>
      </c>
      <c r="H113" s="114" t="s">
        <v>87</v>
      </c>
      <c r="I113" s="115"/>
      <c r="J113" s="116">
        <v>0</v>
      </c>
      <c r="K113" s="116"/>
      <c r="L113" s="117">
        <f t="shared" si="61"/>
        <v>0</v>
      </c>
      <c r="M113" s="209">
        <f t="shared" si="97"/>
        <v>0</v>
      </c>
      <c r="N113" s="210">
        <f t="shared" si="98"/>
        <v>0</v>
      </c>
      <c r="O113" s="210">
        <f t="shared" si="99"/>
        <v>0</v>
      </c>
      <c r="P113" s="210">
        <f t="shared" si="100"/>
        <v>0</v>
      </c>
      <c r="Q113" s="210">
        <f t="shared" si="101"/>
        <v>0</v>
      </c>
      <c r="R113" s="211">
        <f t="shared" si="102"/>
        <v>3.6216031610543244E-2</v>
      </c>
      <c r="S113" s="212">
        <f t="shared" si="103"/>
        <v>1.928211571097499E-2</v>
      </c>
      <c r="T113" s="118" t="str">
        <f t="shared" si="69"/>
        <v>-</v>
      </c>
      <c r="U113" s="119" t="str">
        <f t="shared" si="70"/>
        <v>-</v>
      </c>
      <c r="V113" s="119" t="str">
        <f t="shared" si="71"/>
        <v>-</v>
      </c>
      <c r="W113" s="119" t="str">
        <f t="shared" si="72"/>
        <v>-</v>
      </c>
      <c r="X113" s="119" t="str">
        <f t="shared" si="73"/>
        <v>-</v>
      </c>
      <c r="Y113" s="181">
        <f t="shared" si="74"/>
        <v>1.5705236870310826</v>
      </c>
      <c r="Z113" s="187">
        <f t="shared" si="75"/>
        <v>1.5705236870310826</v>
      </c>
      <c r="AA113" s="120"/>
      <c r="AB113" s="121"/>
      <c r="AC113" s="122"/>
      <c r="AD113" s="121"/>
      <c r="AE113" s="122"/>
      <c r="AF113" s="121"/>
      <c r="AG113" s="123"/>
      <c r="AH113" s="124"/>
      <c r="AI113" s="125"/>
      <c r="AJ113" s="121"/>
      <c r="AK113" s="122"/>
      <c r="AL113" s="121"/>
      <c r="AM113" s="122"/>
      <c r="AN113" s="121"/>
      <c r="AO113" s="123"/>
      <c r="AP113" s="126"/>
      <c r="AQ113" s="120"/>
      <c r="AR113" s="121"/>
      <c r="AS113" s="122"/>
      <c r="AT113" s="121"/>
      <c r="AU113" s="122"/>
      <c r="AV113" s="121"/>
      <c r="AW113" s="123"/>
      <c r="AX113" s="124"/>
      <c r="AY113" s="125"/>
      <c r="AZ113" s="121"/>
      <c r="BA113" s="122"/>
      <c r="BB113" s="121"/>
      <c r="BC113" s="122"/>
      <c r="BD113" s="121"/>
      <c r="BE113" s="123"/>
      <c r="BF113" s="126"/>
      <c r="BG113" s="120"/>
      <c r="BH113" s="121"/>
      <c r="BI113" s="122"/>
      <c r="BJ113" s="121"/>
      <c r="BK113" s="122"/>
      <c r="BL113" s="121"/>
      <c r="BM113" s="123"/>
      <c r="BN113" s="124"/>
      <c r="BO113" s="120">
        <v>85</v>
      </c>
      <c r="BP113" s="121">
        <v>847</v>
      </c>
      <c r="BQ113" s="122">
        <v>1</v>
      </c>
      <c r="BR113" s="121">
        <v>38.543199999999999</v>
      </c>
      <c r="BS113" s="122">
        <v>1425.6279999999999</v>
      </c>
      <c r="BT113" s="121">
        <v>1.1274</v>
      </c>
      <c r="BU113" s="123">
        <v>933</v>
      </c>
      <c r="BV113" s="124">
        <v>1465.2986000000001</v>
      </c>
      <c r="BW113" s="127">
        <v>933</v>
      </c>
      <c r="BX113" s="128">
        <f t="shared" si="93"/>
        <v>85</v>
      </c>
      <c r="BY113" s="129">
        <f t="shared" si="94"/>
        <v>9.1103965702036438E-2</v>
      </c>
      <c r="BZ113" s="127">
        <v>1465.2986000000001</v>
      </c>
      <c r="CA113" s="128">
        <f t="shared" si="95"/>
        <v>38.543199999999999</v>
      </c>
      <c r="CB113" s="129">
        <f t="shared" si="96"/>
        <v>2.6303990190122337E-2</v>
      </c>
    </row>
    <row r="114" spans="1:80" ht="9" thickBot="1" x14ac:dyDescent="0.3">
      <c r="A114" s="131" t="s">
        <v>380</v>
      </c>
      <c r="B114" s="132"/>
      <c r="C114" s="132"/>
      <c r="D114" s="132"/>
      <c r="E114" s="132"/>
      <c r="F114" s="132" t="s">
        <v>349</v>
      </c>
      <c r="G114" s="132" t="s">
        <v>7</v>
      </c>
      <c r="H114" s="132"/>
      <c r="I114" s="133"/>
      <c r="J114" s="134">
        <v>11</v>
      </c>
      <c r="K114" s="134">
        <f>SUM(K105:K113)</f>
        <v>30</v>
      </c>
      <c r="L114" s="135">
        <f t="shared" si="61"/>
        <v>5</v>
      </c>
      <c r="M114" s="213">
        <f>SUM(M105:M113)</f>
        <v>1</v>
      </c>
      <c r="N114" s="214">
        <f t="shared" ref="N114:R114" si="104">SUM(N105:N113)</f>
        <v>1.0000000000000002</v>
      </c>
      <c r="O114" s="214">
        <f t="shared" si="104"/>
        <v>1</v>
      </c>
      <c r="P114" s="214">
        <f t="shared" si="104"/>
        <v>1</v>
      </c>
      <c r="Q114" s="214">
        <f t="shared" si="104"/>
        <v>1</v>
      </c>
      <c r="R114" s="215">
        <f t="shared" si="104"/>
        <v>0.99999999999999989</v>
      </c>
      <c r="S114" s="216">
        <f>SUM(S105:S113)</f>
        <v>1</v>
      </c>
      <c r="T114" s="136">
        <f t="shared" si="69"/>
        <v>7.1743625235404904</v>
      </c>
      <c r="U114" s="137">
        <f t="shared" si="70"/>
        <v>0.97995502590673567</v>
      </c>
      <c r="V114" s="137">
        <f t="shared" si="71"/>
        <v>1.1204369747899159</v>
      </c>
      <c r="W114" s="137">
        <f t="shared" si="72"/>
        <v>0.58129946216843897</v>
      </c>
      <c r="X114" s="137">
        <f t="shared" si="73"/>
        <v>0.50489717735612361</v>
      </c>
      <c r="Y114" s="182">
        <f t="shared" si="74"/>
        <v>1.1476695892664663</v>
      </c>
      <c r="Z114" s="138">
        <f t="shared" si="75"/>
        <v>1.0411374928072339</v>
      </c>
      <c r="AA114" s="139">
        <v>462</v>
      </c>
      <c r="AB114" s="140">
        <v>37</v>
      </c>
      <c r="AC114" s="141">
        <v>32</v>
      </c>
      <c r="AD114" s="140">
        <v>3622.4942999999998</v>
      </c>
      <c r="AE114" s="141">
        <v>151.1217</v>
      </c>
      <c r="AF114" s="140">
        <v>35.970500000000001</v>
      </c>
      <c r="AG114" s="142">
        <v>531</v>
      </c>
      <c r="AH114" s="143">
        <v>3809.5865000000003</v>
      </c>
      <c r="AI114" s="144">
        <v>10979</v>
      </c>
      <c r="AJ114" s="140">
        <v>456</v>
      </c>
      <c r="AK114" s="141">
        <v>145</v>
      </c>
      <c r="AL114" s="140">
        <v>10647.6448</v>
      </c>
      <c r="AM114" s="141">
        <v>609.96830000000011</v>
      </c>
      <c r="AN114" s="140">
        <v>90.266099999999994</v>
      </c>
      <c r="AO114" s="142">
        <v>11580</v>
      </c>
      <c r="AP114" s="145">
        <v>11347.879199999999</v>
      </c>
      <c r="AQ114" s="139">
        <v>4604</v>
      </c>
      <c r="AR114" s="140">
        <v>4618</v>
      </c>
      <c r="AS114" s="141">
        <v>1845</v>
      </c>
      <c r="AT114" s="140">
        <v>4061.9544000000005</v>
      </c>
      <c r="AU114" s="141">
        <v>6343.9556000000011</v>
      </c>
      <c r="AV114" s="140">
        <v>1993.9659999999999</v>
      </c>
      <c r="AW114" s="142">
        <v>11067</v>
      </c>
      <c r="AX114" s="143">
        <v>12399.876</v>
      </c>
      <c r="AY114" s="144">
        <v>845</v>
      </c>
      <c r="AZ114" s="140">
        <v>7063</v>
      </c>
      <c r="BA114" s="141">
        <v>273</v>
      </c>
      <c r="BB114" s="140">
        <v>320.86930000000001</v>
      </c>
      <c r="BC114" s="141">
        <v>4130.8860999999997</v>
      </c>
      <c r="BD114" s="140">
        <v>303.85550000000001</v>
      </c>
      <c r="BE114" s="142">
        <v>8181</v>
      </c>
      <c r="BF114" s="145">
        <v>4755.6108999999997</v>
      </c>
      <c r="BG114" s="139">
        <v>5291</v>
      </c>
      <c r="BH114" s="140">
        <v>853</v>
      </c>
      <c r="BI114" s="141">
        <v>233</v>
      </c>
      <c r="BJ114" s="140">
        <v>2549.7057</v>
      </c>
      <c r="BK114" s="141">
        <v>543.53449999999998</v>
      </c>
      <c r="BL114" s="140">
        <v>126.48909999999998</v>
      </c>
      <c r="BM114" s="142">
        <v>6377</v>
      </c>
      <c r="BN114" s="143">
        <v>3219.7293000000004</v>
      </c>
      <c r="BO114" s="139">
        <v>16002</v>
      </c>
      <c r="BP114" s="140">
        <v>16336</v>
      </c>
      <c r="BQ114" s="141">
        <v>2916</v>
      </c>
      <c r="BR114" s="140">
        <v>14898.416299999999</v>
      </c>
      <c r="BS114" s="141">
        <v>18784.584199999998</v>
      </c>
      <c r="BT114" s="140">
        <v>6776.9432000000006</v>
      </c>
      <c r="BU114" s="142">
        <v>35254</v>
      </c>
      <c r="BV114" s="143">
        <v>40459.943700000003</v>
      </c>
      <c r="BW114" s="146">
        <v>72990</v>
      </c>
      <c r="BX114" s="147">
        <f t="shared" si="76"/>
        <v>38183</v>
      </c>
      <c r="BY114" s="148">
        <f t="shared" si="77"/>
        <v>0.52312645567886007</v>
      </c>
      <c r="BZ114" s="146">
        <v>75992.625599999999</v>
      </c>
      <c r="CA114" s="147">
        <f t="shared" si="78"/>
        <v>36101.084799999997</v>
      </c>
      <c r="CB114" s="148">
        <f t="shared" si="79"/>
        <v>0.47506036954196246</v>
      </c>
    </row>
    <row r="115" spans="1:80" s="45" customFormat="1" x14ac:dyDescent="0.25">
      <c r="A115" s="15" t="s">
        <v>381</v>
      </c>
      <c r="B115" s="16" t="s">
        <v>382</v>
      </c>
      <c r="C115" s="17" t="s">
        <v>46</v>
      </c>
      <c r="D115" s="16" t="s">
        <v>383</v>
      </c>
      <c r="E115" s="17" t="s">
        <v>384</v>
      </c>
      <c r="F115" s="16" t="s">
        <v>385</v>
      </c>
      <c r="G115" s="17" t="s">
        <v>386</v>
      </c>
      <c r="H115" s="17" t="s">
        <v>51</v>
      </c>
      <c r="I115" s="77" t="s">
        <v>52</v>
      </c>
      <c r="J115" s="78">
        <v>15</v>
      </c>
      <c r="K115" s="78">
        <v>12</v>
      </c>
      <c r="L115" s="79">
        <f t="shared" si="61"/>
        <v>5</v>
      </c>
      <c r="M115" s="201">
        <f>AH115/AH$126</f>
        <v>0.30341958529018459</v>
      </c>
      <c r="N115" s="202">
        <f>AP115/AP$126</f>
        <v>0.53705508836116689</v>
      </c>
      <c r="O115" s="202">
        <f>AX115/AX$126</f>
        <v>0.30474697123345396</v>
      </c>
      <c r="P115" s="202">
        <f>BF115/BF$126</f>
        <v>0.46736570253355547</v>
      </c>
      <c r="Q115" s="202">
        <f>BN115/BN$126</f>
        <v>0.44510247352875848</v>
      </c>
      <c r="R115" s="203">
        <f>BV115/BV$126</f>
        <v>0.73350960151403233</v>
      </c>
      <c r="S115" s="204">
        <f>BZ115/$BZ$126</f>
        <v>0.59320502195749747</v>
      </c>
      <c r="T115" s="91">
        <f t="shared" si="69"/>
        <v>7.0462999999999996</v>
      </c>
      <c r="U115" s="92">
        <f t="shared" si="70"/>
        <v>2.3543029981779027</v>
      </c>
      <c r="V115" s="92">
        <f t="shared" si="71"/>
        <v>2.005258934707904</v>
      </c>
      <c r="W115" s="92">
        <f t="shared" si="72"/>
        <v>0.77155128354725788</v>
      </c>
      <c r="X115" s="92">
        <f t="shared" si="73"/>
        <v>1.2566956848030018</v>
      </c>
      <c r="Y115" s="179">
        <f t="shared" si="74"/>
        <v>1.6257112273123413</v>
      </c>
      <c r="Z115" s="185">
        <f t="shared" si="75"/>
        <v>1.6988255048198881</v>
      </c>
      <c r="AA115" s="38">
        <v>127</v>
      </c>
      <c r="AB115" s="39">
        <v>32</v>
      </c>
      <c r="AC115" s="40">
        <v>11</v>
      </c>
      <c r="AD115" s="39">
        <v>1032.5744</v>
      </c>
      <c r="AE115" s="40">
        <v>142.3554</v>
      </c>
      <c r="AF115" s="39">
        <v>22.941200000000002</v>
      </c>
      <c r="AG115" s="41">
        <v>170</v>
      </c>
      <c r="AH115" s="42">
        <v>1197.8709999999999</v>
      </c>
      <c r="AI115" s="43">
        <v>3723</v>
      </c>
      <c r="AJ115" s="39">
        <v>1674</v>
      </c>
      <c r="AK115" s="40">
        <v>640</v>
      </c>
      <c r="AL115" s="39">
        <v>6978.2743</v>
      </c>
      <c r="AM115" s="40">
        <v>4332.1664000000001</v>
      </c>
      <c r="AN115" s="39">
        <v>2902.4864999999995</v>
      </c>
      <c r="AO115" s="41">
        <v>6037</v>
      </c>
      <c r="AP115" s="44">
        <v>14212.927199999998</v>
      </c>
      <c r="AQ115" s="38">
        <v>428</v>
      </c>
      <c r="AR115" s="39">
        <v>1193</v>
      </c>
      <c r="AS115" s="40">
        <v>707</v>
      </c>
      <c r="AT115" s="39">
        <v>1306.2340000000002</v>
      </c>
      <c r="AU115" s="40">
        <v>2201.5927000000001</v>
      </c>
      <c r="AV115" s="39">
        <v>1160.4160999999999</v>
      </c>
      <c r="AW115" s="41">
        <v>2328</v>
      </c>
      <c r="AX115" s="42">
        <v>4668.2428</v>
      </c>
      <c r="AY115" s="43">
        <v>358</v>
      </c>
      <c r="AZ115" s="39">
        <v>2820</v>
      </c>
      <c r="BA115" s="40">
        <v>250</v>
      </c>
      <c r="BB115" s="39">
        <v>179.02559999999997</v>
      </c>
      <c r="BC115" s="40">
        <v>2062.3928000000001</v>
      </c>
      <c r="BD115" s="39">
        <v>403.45940000000002</v>
      </c>
      <c r="BE115" s="41">
        <v>3428</v>
      </c>
      <c r="BF115" s="44">
        <v>2644.8778000000002</v>
      </c>
      <c r="BG115" s="38">
        <v>950</v>
      </c>
      <c r="BH115" s="39">
        <v>63</v>
      </c>
      <c r="BI115" s="40">
        <v>53</v>
      </c>
      <c r="BJ115" s="39">
        <v>1131.3608999999999</v>
      </c>
      <c r="BK115" s="40">
        <v>69.973799999999997</v>
      </c>
      <c r="BL115" s="39">
        <v>138.30289999999999</v>
      </c>
      <c r="BM115" s="41">
        <v>1066</v>
      </c>
      <c r="BN115" s="42">
        <v>1339.6375999999998</v>
      </c>
      <c r="BO115" s="38">
        <v>13149</v>
      </c>
      <c r="BP115" s="39">
        <v>8608</v>
      </c>
      <c r="BQ115" s="40">
        <v>4634</v>
      </c>
      <c r="BR115" s="39">
        <v>16593.880799999999</v>
      </c>
      <c r="BS115" s="40">
        <v>10855.783400000004</v>
      </c>
      <c r="BT115" s="39">
        <v>15454.480799999996</v>
      </c>
      <c r="BU115" s="41">
        <v>26391</v>
      </c>
      <c r="BV115" s="42">
        <v>42904.144999999997</v>
      </c>
      <c r="BW115" s="55">
        <v>39420</v>
      </c>
      <c r="BX115" s="62">
        <f t="shared" ref="BX115:BX125" si="105">AA115+AI115+AQ115+AY115+BG115+BO115</f>
        <v>18735</v>
      </c>
      <c r="BY115" s="63">
        <f t="shared" ref="BY115:BY125" si="106">BX115/BW115</f>
        <v>0.47526636225266361</v>
      </c>
      <c r="BZ115" s="55">
        <v>66967.701399999991</v>
      </c>
      <c r="CA115" s="62">
        <f t="shared" ref="CA115:CA125" si="107">AD115+AL115+AT115+BB115+BJ115+BR115</f>
        <v>27221.35</v>
      </c>
      <c r="CB115" s="63">
        <f t="shared" ref="CB115:CB125" si="108">CA115/BZ115</f>
        <v>0.40648475953215263</v>
      </c>
    </row>
    <row r="116" spans="1:80" s="45" customFormat="1" x14ac:dyDescent="0.25">
      <c r="A116" s="93" t="s">
        <v>381</v>
      </c>
      <c r="B116" s="94" t="s">
        <v>382</v>
      </c>
      <c r="C116" s="95" t="s">
        <v>82</v>
      </c>
      <c r="D116" s="94" t="s">
        <v>387</v>
      </c>
      <c r="E116" s="167" t="s">
        <v>388</v>
      </c>
      <c r="F116" s="192" t="s">
        <v>389</v>
      </c>
      <c r="G116" s="111" t="s">
        <v>390</v>
      </c>
      <c r="H116" s="111" t="s">
        <v>27</v>
      </c>
      <c r="I116" s="96" t="s">
        <v>88</v>
      </c>
      <c r="J116" s="97">
        <v>2</v>
      </c>
      <c r="K116" s="97">
        <v>6</v>
      </c>
      <c r="L116" s="98">
        <f t="shared" si="61"/>
        <v>5</v>
      </c>
      <c r="M116" s="205">
        <f t="shared" ref="M116:M125" si="109">AH116/AH$126</f>
        <v>9.2910040564069638E-2</v>
      </c>
      <c r="N116" s="206">
        <f t="shared" ref="N116:N125" si="110">AP116/AP$126</f>
        <v>8.5056657145921866E-2</v>
      </c>
      <c r="O116" s="206">
        <f t="shared" ref="O116:O125" si="111">AX116/AX$126</f>
        <v>0.21288847089690169</v>
      </c>
      <c r="P116" s="206">
        <f t="shared" ref="P116:P125" si="112">BF116/BF$126</f>
        <v>0.15617439911090036</v>
      </c>
      <c r="Q116" s="206">
        <f t="shared" ref="Q116:Q125" si="113">BN116/BN$126</f>
        <v>0.19240100892821396</v>
      </c>
      <c r="R116" s="207">
        <f t="shared" ref="R116:R125" si="114">BV116/BV$126</f>
        <v>7.435802111656975E-2</v>
      </c>
      <c r="S116" s="208">
        <f t="shared" ref="S116:S125" si="115">BZ116/$BZ$126</f>
        <v>0.10356070864746637</v>
      </c>
      <c r="T116" s="99">
        <f t="shared" si="69"/>
        <v>6.2169457627118643</v>
      </c>
      <c r="U116" s="100">
        <f t="shared" si="70"/>
        <v>0.99866330967169492</v>
      </c>
      <c r="V116" s="100">
        <f t="shared" si="71"/>
        <v>1.3112647768395658</v>
      </c>
      <c r="W116" s="100">
        <f t="shared" si="72"/>
        <v>0.54354821648216478</v>
      </c>
      <c r="X116" s="100">
        <f t="shared" si="73"/>
        <v>0.49620805484147384</v>
      </c>
      <c r="Y116" s="180">
        <f t="shared" si="74"/>
        <v>0.87265632022471917</v>
      </c>
      <c r="Z116" s="186">
        <f t="shared" si="75"/>
        <v>0.92956235191222092</v>
      </c>
      <c r="AA116" s="101">
        <v>53</v>
      </c>
      <c r="AB116" s="102">
        <v>6</v>
      </c>
      <c r="AC116" s="103"/>
      <c r="AD116" s="102">
        <v>345.17860000000002</v>
      </c>
      <c r="AE116" s="103">
        <v>21.621199999999998</v>
      </c>
      <c r="AF116" s="102"/>
      <c r="AG116" s="104">
        <v>59</v>
      </c>
      <c r="AH116" s="105">
        <v>366.7998</v>
      </c>
      <c r="AI116" s="106">
        <v>2105</v>
      </c>
      <c r="AJ116" s="102">
        <v>104</v>
      </c>
      <c r="AK116" s="103">
        <v>45</v>
      </c>
      <c r="AL116" s="102">
        <v>2034.19</v>
      </c>
      <c r="AM116" s="103">
        <v>198.18310000000002</v>
      </c>
      <c r="AN116" s="102">
        <v>18.614000000000001</v>
      </c>
      <c r="AO116" s="104">
        <v>2254</v>
      </c>
      <c r="AP116" s="107">
        <v>2250.9871000000003</v>
      </c>
      <c r="AQ116" s="101">
        <v>797</v>
      </c>
      <c r="AR116" s="102">
        <v>1165</v>
      </c>
      <c r="AS116" s="103">
        <v>525</v>
      </c>
      <c r="AT116" s="102">
        <v>1092.4815000000001</v>
      </c>
      <c r="AU116" s="103">
        <v>1725.8109999999999</v>
      </c>
      <c r="AV116" s="102">
        <v>442.82300000000004</v>
      </c>
      <c r="AW116" s="104">
        <v>2487</v>
      </c>
      <c r="AX116" s="105">
        <v>3261.1154999999999</v>
      </c>
      <c r="AY116" s="106">
        <v>198</v>
      </c>
      <c r="AZ116" s="102">
        <v>1417</v>
      </c>
      <c r="BA116" s="103">
        <v>11</v>
      </c>
      <c r="BB116" s="102">
        <v>62.320799999999998</v>
      </c>
      <c r="BC116" s="103">
        <v>806.702</v>
      </c>
      <c r="BD116" s="102">
        <v>14.7866</v>
      </c>
      <c r="BE116" s="104">
        <v>1626</v>
      </c>
      <c r="BF116" s="107">
        <v>883.80939999999998</v>
      </c>
      <c r="BG116" s="101">
        <v>995</v>
      </c>
      <c r="BH116" s="102">
        <v>106</v>
      </c>
      <c r="BI116" s="103">
        <v>66</v>
      </c>
      <c r="BJ116" s="102">
        <v>453.54680000000002</v>
      </c>
      <c r="BK116" s="103">
        <v>88.422299999999993</v>
      </c>
      <c r="BL116" s="102">
        <v>37.105699999999999</v>
      </c>
      <c r="BM116" s="104">
        <v>1167</v>
      </c>
      <c r="BN116" s="105">
        <v>579.07479999999998</v>
      </c>
      <c r="BO116" s="101">
        <v>2282</v>
      </c>
      <c r="BP116" s="102">
        <v>2518</v>
      </c>
      <c r="BQ116" s="103">
        <v>184</v>
      </c>
      <c r="BR116" s="102">
        <v>1990.6301000000001</v>
      </c>
      <c r="BS116" s="103">
        <v>2094.6139000000003</v>
      </c>
      <c r="BT116" s="102">
        <v>264.07510000000002</v>
      </c>
      <c r="BU116" s="104">
        <v>4984</v>
      </c>
      <c r="BV116" s="105">
        <v>4349.3191000000006</v>
      </c>
      <c r="BW116" s="108">
        <v>12577</v>
      </c>
      <c r="BX116" s="109">
        <f t="shared" si="105"/>
        <v>6430</v>
      </c>
      <c r="BY116" s="110">
        <f t="shared" si="106"/>
        <v>0.51125069571439929</v>
      </c>
      <c r="BZ116" s="108">
        <v>11691.105700000002</v>
      </c>
      <c r="CA116" s="109">
        <f t="shared" si="107"/>
        <v>5978.3478000000005</v>
      </c>
      <c r="CB116" s="110">
        <f t="shared" si="108"/>
        <v>0.51135863051858299</v>
      </c>
    </row>
    <row r="117" spans="1:80" s="45" customFormat="1" x14ac:dyDescent="0.25">
      <c r="A117" s="93" t="s">
        <v>381</v>
      </c>
      <c r="B117" s="94" t="s">
        <v>382</v>
      </c>
      <c r="C117" s="95" t="s">
        <v>82</v>
      </c>
      <c r="D117" s="94" t="s">
        <v>391</v>
      </c>
      <c r="E117" s="95" t="s">
        <v>392</v>
      </c>
      <c r="F117" s="94" t="s">
        <v>393</v>
      </c>
      <c r="G117" s="95" t="s">
        <v>394</v>
      </c>
      <c r="H117" s="95" t="s">
        <v>27</v>
      </c>
      <c r="I117" s="96" t="s">
        <v>88</v>
      </c>
      <c r="J117" s="97">
        <v>1</v>
      </c>
      <c r="K117" s="97">
        <v>5</v>
      </c>
      <c r="L117" s="98">
        <f t="shared" si="61"/>
        <v>5</v>
      </c>
      <c r="M117" s="205">
        <f t="shared" si="109"/>
        <v>0.16485304969648823</v>
      </c>
      <c r="N117" s="206">
        <f t="shared" si="110"/>
        <v>6.4075961569602616E-2</v>
      </c>
      <c r="O117" s="206">
        <f t="shared" si="111"/>
        <v>9.630446733408049E-2</v>
      </c>
      <c r="P117" s="206">
        <f t="shared" si="112"/>
        <v>0.15514362016429309</v>
      </c>
      <c r="Q117" s="206">
        <f t="shared" si="113"/>
        <v>0.13868829032253244</v>
      </c>
      <c r="R117" s="207">
        <f t="shared" si="114"/>
        <v>5.8389522847137248E-2</v>
      </c>
      <c r="S117" s="208">
        <f t="shared" si="115"/>
        <v>7.5581403970011674E-2</v>
      </c>
      <c r="T117" s="99">
        <f t="shared" si="69"/>
        <v>10.847063333333333</v>
      </c>
      <c r="U117" s="100">
        <f t="shared" si="70"/>
        <v>0.80366928909952617</v>
      </c>
      <c r="V117" s="100">
        <f t="shared" si="71"/>
        <v>0.92375234815278651</v>
      </c>
      <c r="W117" s="100">
        <f t="shared" si="72"/>
        <v>0.62312001419446417</v>
      </c>
      <c r="X117" s="100">
        <f t="shared" si="73"/>
        <v>0.48255965317919075</v>
      </c>
      <c r="Y117" s="180">
        <f t="shared" si="74"/>
        <v>0.96915329171396147</v>
      </c>
      <c r="Z117" s="186">
        <f t="shared" si="75"/>
        <v>0.89205278619968631</v>
      </c>
      <c r="AA117" s="101">
        <v>57</v>
      </c>
      <c r="AB117" s="102">
        <v>3</v>
      </c>
      <c r="AC117" s="103"/>
      <c r="AD117" s="102">
        <v>640.39290000000005</v>
      </c>
      <c r="AE117" s="103">
        <v>10.430899999999999</v>
      </c>
      <c r="AF117" s="102"/>
      <c r="AG117" s="104">
        <v>60</v>
      </c>
      <c r="AH117" s="105">
        <v>650.82380000000001</v>
      </c>
      <c r="AI117" s="106">
        <v>1973</v>
      </c>
      <c r="AJ117" s="102">
        <v>75</v>
      </c>
      <c r="AK117" s="103">
        <v>62</v>
      </c>
      <c r="AL117" s="102">
        <v>1559.9001000000001</v>
      </c>
      <c r="AM117" s="103">
        <v>110.27899999999998</v>
      </c>
      <c r="AN117" s="102">
        <v>25.563099999999999</v>
      </c>
      <c r="AO117" s="104">
        <v>2110</v>
      </c>
      <c r="AP117" s="107">
        <v>1695.7422000000001</v>
      </c>
      <c r="AQ117" s="101">
        <v>863</v>
      </c>
      <c r="AR117" s="102">
        <v>562</v>
      </c>
      <c r="AS117" s="103">
        <v>172</v>
      </c>
      <c r="AT117" s="102">
        <v>661.47950000000003</v>
      </c>
      <c r="AU117" s="103">
        <v>677.84090000000003</v>
      </c>
      <c r="AV117" s="102">
        <v>135.91210000000001</v>
      </c>
      <c r="AW117" s="104">
        <v>1597</v>
      </c>
      <c r="AX117" s="105">
        <v>1475.2325000000001</v>
      </c>
      <c r="AY117" s="106">
        <v>182</v>
      </c>
      <c r="AZ117" s="102">
        <v>1166</v>
      </c>
      <c r="BA117" s="103">
        <v>61</v>
      </c>
      <c r="BB117" s="102">
        <v>61.983600000000003</v>
      </c>
      <c r="BC117" s="103">
        <v>775.05740000000003</v>
      </c>
      <c r="BD117" s="102">
        <v>40.935100000000006</v>
      </c>
      <c r="BE117" s="104">
        <v>1409</v>
      </c>
      <c r="BF117" s="107">
        <v>877.97610000000009</v>
      </c>
      <c r="BG117" s="101">
        <v>657</v>
      </c>
      <c r="BH117" s="102">
        <v>165</v>
      </c>
      <c r="BI117" s="103">
        <v>43</v>
      </c>
      <c r="BJ117" s="102">
        <v>297.31909999999999</v>
      </c>
      <c r="BK117" s="103">
        <v>99.789500000000004</v>
      </c>
      <c r="BL117" s="102">
        <v>20.305500000000002</v>
      </c>
      <c r="BM117" s="104">
        <v>865</v>
      </c>
      <c r="BN117" s="105">
        <v>417.41410000000002</v>
      </c>
      <c r="BO117" s="101">
        <v>2008</v>
      </c>
      <c r="BP117" s="102">
        <v>1506</v>
      </c>
      <c r="BQ117" s="103">
        <v>10</v>
      </c>
      <c r="BR117" s="102">
        <v>1926.9001000000001</v>
      </c>
      <c r="BS117" s="103">
        <v>1481.1678999999999</v>
      </c>
      <c r="BT117" s="102">
        <v>7.2282000000000002</v>
      </c>
      <c r="BU117" s="104">
        <v>3524</v>
      </c>
      <c r="BV117" s="105">
        <v>3415.2962000000002</v>
      </c>
      <c r="BW117" s="108">
        <v>9565</v>
      </c>
      <c r="BX117" s="109">
        <f t="shared" si="105"/>
        <v>5740</v>
      </c>
      <c r="BY117" s="110">
        <f t="shared" si="106"/>
        <v>0.6001045478306325</v>
      </c>
      <c r="BZ117" s="108">
        <v>8532.4848999999995</v>
      </c>
      <c r="CA117" s="109">
        <f t="shared" si="107"/>
        <v>5147.9753000000001</v>
      </c>
      <c r="CB117" s="110">
        <f t="shared" si="108"/>
        <v>0.60333834285484644</v>
      </c>
    </row>
    <row r="118" spans="1:80" s="45" customFormat="1" x14ac:dyDescent="0.25">
      <c r="A118" s="93" t="s">
        <v>381</v>
      </c>
      <c r="B118" s="94" t="s">
        <v>382</v>
      </c>
      <c r="C118" s="95" t="s">
        <v>82</v>
      </c>
      <c r="D118" s="94" t="s">
        <v>395</v>
      </c>
      <c r="E118" s="168" t="s">
        <v>396</v>
      </c>
      <c r="F118" s="193" t="s">
        <v>397</v>
      </c>
      <c r="G118" s="168" t="s">
        <v>398</v>
      </c>
      <c r="H118" s="168" t="s">
        <v>27</v>
      </c>
      <c r="I118" s="96" t="s">
        <v>88</v>
      </c>
      <c r="J118" s="97">
        <v>0</v>
      </c>
      <c r="K118" s="97">
        <v>7</v>
      </c>
      <c r="L118" s="98">
        <f t="shared" si="61"/>
        <v>5</v>
      </c>
      <c r="M118" s="205">
        <f t="shared" si="109"/>
        <v>0.18674257093519558</v>
      </c>
      <c r="N118" s="206">
        <f t="shared" si="110"/>
        <v>8.9975986792390078E-2</v>
      </c>
      <c r="O118" s="206">
        <f t="shared" si="111"/>
        <v>0.13297255161845223</v>
      </c>
      <c r="P118" s="206">
        <f t="shared" si="112"/>
        <v>0.13797635225261148</v>
      </c>
      <c r="Q118" s="206">
        <f t="shared" si="113"/>
        <v>0.13259262421843035</v>
      </c>
      <c r="R118" s="207">
        <f t="shared" si="114"/>
        <v>2.4816241583326761E-2</v>
      </c>
      <c r="S118" s="208">
        <f t="shared" si="115"/>
        <v>6.8975892920198151E-2</v>
      </c>
      <c r="T118" s="99">
        <f t="shared" si="69"/>
        <v>6.4670307017543864</v>
      </c>
      <c r="U118" s="100">
        <f t="shared" si="70"/>
        <v>0.7521083385975994</v>
      </c>
      <c r="V118" s="100">
        <f t="shared" si="71"/>
        <v>0.84978293700458896</v>
      </c>
      <c r="W118" s="100">
        <f t="shared" si="72"/>
        <v>0.56952917578409912</v>
      </c>
      <c r="X118" s="100">
        <f t="shared" si="73"/>
        <v>0.47339003558718856</v>
      </c>
      <c r="Y118" s="180">
        <f t="shared" si="74"/>
        <v>0.5426323364485981</v>
      </c>
      <c r="Z118" s="186">
        <f t="shared" si="75"/>
        <v>0.73696573916335417</v>
      </c>
      <c r="AA118" s="101">
        <v>104</v>
      </c>
      <c r="AB118" s="102">
        <v>10</v>
      </c>
      <c r="AC118" s="103"/>
      <c r="AD118" s="102">
        <v>705.82050000000004</v>
      </c>
      <c r="AE118" s="103">
        <v>31.420999999999999</v>
      </c>
      <c r="AF118" s="102"/>
      <c r="AG118" s="104">
        <v>114</v>
      </c>
      <c r="AH118" s="105">
        <v>737.24150000000009</v>
      </c>
      <c r="AI118" s="106">
        <v>2951</v>
      </c>
      <c r="AJ118" s="102">
        <v>119</v>
      </c>
      <c r="AK118" s="103">
        <v>96</v>
      </c>
      <c r="AL118" s="102">
        <v>2156.4758999999999</v>
      </c>
      <c r="AM118" s="103">
        <v>177.49680000000001</v>
      </c>
      <c r="AN118" s="102">
        <v>47.202300000000001</v>
      </c>
      <c r="AO118" s="104">
        <v>3166</v>
      </c>
      <c r="AP118" s="107">
        <v>2381.1749999999997</v>
      </c>
      <c r="AQ118" s="101">
        <v>1126</v>
      </c>
      <c r="AR118" s="102">
        <v>933</v>
      </c>
      <c r="AS118" s="103">
        <v>338</v>
      </c>
      <c r="AT118" s="102">
        <v>642.93899999999996</v>
      </c>
      <c r="AU118" s="103">
        <v>1157.5844999999999</v>
      </c>
      <c r="AV118" s="102">
        <v>236.40620000000001</v>
      </c>
      <c r="AW118" s="104">
        <v>2397</v>
      </c>
      <c r="AX118" s="105">
        <v>2036.9296999999997</v>
      </c>
      <c r="AY118" s="106">
        <v>212</v>
      </c>
      <c r="AZ118" s="102">
        <v>1104</v>
      </c>
      <c r="BA118" s="103">
        <v>55</v>
      </c>
      <c r="BB118" s="102">
        <v>74.766499999999994</v>
      </c>
      <c r="BC118" s="103">
        <v>642.37159999999994</v>
      </c>
      <c r="BD118" s="102">
        <v>63.686400000000006</v>
      </c>
      <c r="BE118" s="104">
        <v>1371</v>
      </c>
      <c r="BF118" s="107">
        <v>780.82449999999994</v>
      </c>
      <c r="BG118" s="101">
        <v>714</v>
      </c>
      <c r="BH118" s="102">
        <v>97</v>
      </c>
      <c r="BI118" s="103">
        <v>32</v>
      </c>
      <c r="BJ118" s="102">
        <v>320.58819999999997</v>
      </c>
      <c r="BK118" s="103">
        <v>61.941299999999998</v>
      </c>
      <c r="BL118" s="102">
        <v>16.5383</v>
      </c>
      <c r="BM118" s="104">
        <v>843</v>
      </c>
      <c r="BN118" s="105">
        <v>399.06779999999998</v>
      </c>
      <c r="BO118" s="101">
        <v>1342</v>
      </c>
      <c r="BP118" s="102">
        <v>1173</v>
      </c>
      <c r="BQ118" s="103">
        <v>160</v>
      </c>
      <c r="BR118" s="102">
        <v>698.36779999999987</v>
      </c>
      <c r="BS118" s="103">
        <v>496.71810000000005</v>
      </c>
      <c r="BT118" s="102">
        <v>256.4556</v>
      </c>
      <c r="BU118" s="104">
        <v>2675</v>
      </c>
      <c r="BV118" s="105">
        <v>1451.5415</v>
      </c>
      <c r="BW118" s="108">
        <v>10566</v>
      </c>
      <c r="BX118" s="109">
        <f t="shared" si="105"/>
        <v>6449</v>
      </c>
      <c r="BY118" s="110">
        <f t="shared" si="106"/>
        <v>0.61035396554987698</v>
      </c>
      <c r="BZ118" s="108">
        <v>7786.7800000000007</v>
      </c>
      <c r="CA118" s="109">
        <f t="shared" si="107"/>
        <v>4598.9579000000003</v>
      </c>
      <c r="CB118" s="110">
        <f t="shared" si="108"/>
        <v>0.59061099710021348</v>
      </c>
    </row>
    <row r="119" spans="1:80" s="45" customFormat="1" x14ac:dyDescent="0.25">
      <c r="A119" s="93" t="s">
        <v>381</v>
      </c>
      <c r="B119" s="94" t="s">
        <v>382</v>
      </c>
      <c r="C119" s="95" t="s">
        <v>82</v>
      </c>
      <c r="D119" s="94" t="s">
        <v>387</v>
      </c>
      <c r="E119" s="167" t="s">
        <v>388</v>
      </c>
      <c r="F119" s="192" t="s">
        <v>389</v>
      </c>
      <c r="G119" s="111" t="s">
        <v>399</v>
      </c>
      <c r="H119" s="111" t="s">
        <v>27</v>
      </c>
      <c r="I119" s="96" t="s">
        <v>88</v>
      </c>
      <c r="J119" s="97">
        <v>0</v>
      </c>
      <c r="K119" s="97">
        <v>5</v>
      </c>
      <c r="L119" s="98">
        <f t="shared" si="61"/>
        <v>5</v>
      </c>
      <c r="M119" s="205">
        <f t="shared" si="109"/>
        <v>6.1095097404502904E-2</v>
      </c>
      <c r="N119" s="206">
        <f t="shared" si="110"/>
        <v>9.6094505039798314E-2</v>
      </c>
      <c r="O119" s="206">
        <f t="shared" si="111"/>
        <v>0.11342737952850405</v>
      </c>
      <c r="P119" s="206">
        <f t="shared" si="112"/>
        <v>8.3339925938639606E-2</v>
      </c>
      <c r="Q119" s="206">
        <f t="shared" si="113"/>
        <v>9.1215603002064813E-2</v>
      </c>
      <c r="R119" s="207">
        <f t="shared" si="114"/>
        <v>2.7210477969390374E-2</v>
      </c>
      <c r="S119" s="208">
        <f t="shared" si="115"/>
        <v>6.0762629470332612E-2</v>
      </c>
      <c r="T119" s="99">
        <f t="shared" si="69"/>
        <v>4.0880932203389833</v>
      </c>
      <c r="U119" s="100">
        <f t="shared" si="70"/>
        <v>1.0712295282224094</v>
      </c>
      <c r="V119" s="100">
        <f t="shared" si="71"/>
        <v>0.89287178828365887</v>
      </c>
      <c r="W119" s="100">
        <f t="shared" si="72"/>
        <v>0.54523757225433533</v>
      </c>
      <c r="X119" s="100">
        <f t="shared" si="73"/>
        <v>0.46140201680672266</v>
      </c>
      <c r="Y119" s="180">
        <f t="shared" si="74"/>
        <v>1.0294852522639069</v>
      </c>
      <c r="Z119" s="186">
        <f t="shared" si="75"/>
        <v>0.92885224102911301</v>
      </c>
      <c r="AA119" s="101">
        <v>50</v>
      </c>
      <c r="AB119" s="102">
        <v>6</v>
      </c>
      <c r="AC119" s="103">
        <v>3</v>
      </c>
      <c r="AD119" s="102">
        <v>221.77500000000001</v>
      </c>
      <c r="AE119" s="103">
        <v>14.937099999999999</v>
      </c>
      <c r="AF119" s="102">
        <v>4.4854000000000003</v>
      </c>
      <c r="AG119" s="104">
        <v>59</v>
      </c>
      <c r="AH119" s="105">
        <v>241.19749999999999</v>
      </c>
      <c r="AI119" s="106">
        <v>2227</v>
      </c>
      <c r="AJ119" s="102">
        <v>90</v>
      </c>
      <c r="AK119" s="103">
        <v>57</v>
      </c>
      <c r="AL119" s="102">
        <v>2360.6695</v>
      </c>
      <c r="AM119" s="103">
        <v>153.18180000000001</v>
      </c>
      <c r="AN119" s="102">
        <v>29.247600000000002</v>
      </c>
      <c r="AO119" s="104">
        <v>2374</v>
      </c>
      <c r="AP119" s="107">
        <v>2543.0989</v>
      </c>
      <c r="AQ119" s="101">
        <v>880</v>
      </c>
      <c r="AR119" s="102">
        <v>802</v>
      </c>
      <c r="AS119" s="103">
        <v>264</v>
      </c>
      <c r="AT119" s="102">
        <v>564.5326</v>
      </c>
      <c r="AU119" s="103">
        <v>972.58850000000007</v>
      </c>
      <c r="AV119" s="102">
        <v>200.4074</v>
      </c>
      <c r="AW119" s="104">
        <v>1946</v>
      </c>
      <c r="AX119" s="105">
        <v>1737.5285000000001</v>
      </c>
      <c r="AY119" s="106">
        <v>88</v>
      </c>
      <c r="AZ119" s="102">
        <v>766</v>
      </c>
      <c r="BA119" s="103">
        <v>11</v>
      </c>
      <c r="BB119" s="102">
        <v>27.870999999999999</v>
      </c>
      <c r="BC119" s="103">
        <v>437.15270000000004</v>
      </c>
      <c r="BD119" s="102">
        <v>6.6067999999999998</v>
      </c>
      <c r="BE119" s="104">
        <v>865</v>
      </c>
      <c r="BF119" s="107">
        <v>471.63050000000004</v>
      </c>
      <c r="BG119" s="101">
        <v>492</v>
      </c>
      <c r="BH119" s="102">
        <v>86</v>
      </c>
      <c r="BI119" s="103">
        <v>17</v>
      </c>
      <c r="BJ119" s="102">
        <v>210.23570000000001</v>
      </c>
      <c r="BK119" s="103">
        <v>51.597899999999996</v>
      </c>
      <c r="BL119" s="102">
        <v>12.7006</v>
      </c>
      <c r="BM119" s="104">
        <v>595</v>
      </c>
      <c r="BN119" s="105">
        <v>274.5342</v>
      </c>
      <c r="BO119" s="101">
        <v>161</v>
      </c>
      <c r="BP119" s="102">
        <v>1384</v>
      </c>
      <c r="BQ119" s="103">
        <v>1</v>
      </c>
      <c r="BR119" s="102">
        <v>88.5291</v>
      </c>
      <c r="BS119" s="103">
        <v>1500.008</v>
      </c>
      <c r="BT119" s="102">
        <v>3.0470999999999999</v>
      </c>
      <c r="BU119" s="104">
        <v>1546</v>
      </c>
      <c r="BV119" s="105">
        <v>1591.5842</v>
      </c>
      <c r="BW119" s="108">
        <v>7385</v>
      </c>
      <c r="BX119" s="109">
        <f t="shared" si="105"/>
        <v>3898</v>
      </c>
      <c r="BY119" s="110">
        <f t="shared" si="106"/>
        <v>0.52782667569397423</v>
      </c>
      <c r="BZ119" s="108">
        <v>6859.5737999999992</v>
      </c>
      <c r="CA119" s="109">
        <f t="shared" si="107"/>
        <v>3473.6129000000005</v>
      </c>
      <c r="CB119" s="110">
        <f t="shared" si="108"/>
        <v>0.50638902667684704</v>
      </c>
    </row>
    <row r="120" spans="1:80" x14ac:dyDescent="0.25">
      <c r="A120" s="112" t="s">
        <v>381</v>
      </c>
      <c r="B120" s="113" t="s">
        <v>382</v>
      </c>
      <c r="C120" s="114" t="s">
        <v>82</v>
      </c>
      <c r="D120" s="113" t="s">
        <v>400</v>
      </c>
      <c r="E120" s="114" t="s">
        <v>401</v>
      </c>
      <c r="F120" s="113" t="s">
        <v>402</v>
      </c>
      <c r="G120" s="114" t="s">
        <v>403</v>
      </c>
      <c r="H120" s="114" t="s">
        <v>104</v>
      </c>
      <c r="I120" s="115"/>
      <c r="J120" s="116">
        <v>0</v>
      </c>
      <c r="K120" s="116"/>
      <c r="L120" s="117">
        <f t="shared" ref="L120:L151" si="116">COUNT(AG120,AO120,AW120,BE120,BM120)</f>
        <v>3</v>
      </c>
      <c r="M120" s="209">
        <f t="shared" si="109"/>
        <v>0.19097965610955916</v>
      </c>
      <c r="N120" s="210">
        <f t="shared" si="110"/>
        <v>1.8187171069313522E-2</v>
      </c>
      <c r="O120" s="210">
        <f t="shared" si="111"/>
        <v>5.8976367298608813E-2</v>
      </c>
      <c r="P120" s="210">
        <f t="shared" si="112"/>
        <v>0</v>
      </c>
      <c r="Q120" s="210">
        <f t="shared" si="113"/>
        <v>0</v>
      </c>
      <c r="R120" s="211">
        <f t="shared" si="114"/>
        <v>1.4552970055975346E-2</v>
      </c>
      <c r="S120" s="212">
        <f t="shared" si="115"/>
        <v>2.6485080929043361E-2</v>
      </c>
      <c r="T120" s="118">
        <f t="shared" si="69"/>
        <v>10.770987142857143</v>
      </c>
      <c r="U120" s="119">
        <f t="shared" si="70"/>
        <v>0.79952740863787375</v>
      </c>
      <c r="V120" s="119">
        <f t="shared" si="71"/>
        <v>0.72798138597904916</v>
      </c>
      <c r="W120" s="119" t="str">
        <f t="shared" si="72"/>
        <v>-</v>
      </c>
      <c r="X120" s="119" t="str">
        <f t="shared" si="73"/>
        <v>-</v>
      </c>
      <c r="Y120" s="181">
        <f t="shared" si="74"/>
        <v>1.4986380281690141</v>
      </c>
      <c r="Z120" s="187">
        <f t="shared" si="75"/>
        <v>1.2051333736396614</v>
      </c>
      <c r="AA120" s="120">
        <v>64</v>
      </c>
      <c r="AB120" s="121">
        <v>2</v>
      </c>
      <c r="AC120" s="122">
        <v>4</v>
      </c>
      <c r="AD120" s="121">
        <v>739.83730000000003</v>
      </c>
      <c r="AE120" s="122">
        <v>13.1158</v>
      </c>
      <c r="AF120" s="121">
        <v>1.016</v>
      </c>
      <c r="AG120" s="123">
        <v>70</v>
      </c>
      <c r="AH120" s="124">
        <v>753.96910000000003</v>
      </c>
      <c r="AI120" s="125">
        <v>586</v>
      </c>
      <c r="AJ120" s="121">
        <v>11</v>
      </c>
      <c r="AK120" s="122">
        <v>5</v>
      </c>
      <c r="AL120" s="121">
        <v>461.0795</v>
      </c>
      <c r="AM120" s="122">
        <v>18.3461</v>
      </c>
      <c r="AN120" s="121">
        <v>1.8898999999999999</v>
      </c>
      <c r="AO120" s="123">
        <v>602</v>
      </c>
      <c r="AP120" s="126">
        <v>481.31549999999999</v>
      </c>
      <c r="AQ120" s="120">
        <v>565</v>
      </c>
      <c r="AR120" s="121">
        <v>515</v>
      </c>
      <c r="AS120" s="122">
        <v>161</v>
      </c>
      <c r="AT120" s="121">
        <v>307.11279999999999</v>
      </c>
      <c r="AU120" s="122">
        <v>486.64319999999998</v>
      </c>
      <c r="AV120" s="121">
        <v>109.66889999999999</v>
      </c>
      <c r="AW120" s="123">
        <v>1241</v>
      </c>
      <c r="AX120" s="124">
        <v>903.42489999999998</v>
      </c>
      <c r="AY120" s="125"/>
      <c r="AZ120" s="121"/>
      <c r="BA120" s="122"/>
      <c r="BB120" s="121"/>
      <c r="BC120" s="122"/>
      <c r="BD120" s="121"/>
      <c r="BE120" s="123"/>
      <c r="BF120" s="126"/>
      <c r="BG120" s="120"/>
      <c r="BH120" s="121"/>
      <c r="BI120" s="122"/>
      <c r="BJ120" s="121"/>
      <c r="BK120" s="122"/>
      <c r="BL120" s="121"/>
      <c r="BM120" s="123"/>
      <c r="BN120" s="124"/>
      <c r="BO120" s="120">
        <v>33</v>
      </c>
      <c r="BP120" s="121">
        <v>535</v>
      </c>
      <c r="BQ120" s="122"/>
      <c r="BR120" s="121">
        <v>17.2639</v>
      </c>
      <c r="BS120" s="122">
        <v>833.96249999999998</v>
      </c>
      <c r="BT120" s="121"/>
      <c r="BU120" s="123">
        <v>568</v>
      </c>
      <c r="BV120" s="124">
        <v>851.22640000000001</v>
      </c>
      <c r="BW120" s="127">
        <v>2481</v>
      </c>
      <c r="BX120" s="128">
        <f t="shared" si="105"/>
        <v>1248</v>
      </c>
      <c r="BY120" s="129">
        <f t="shared" si="106"/>
        <v>0.50302297460701328</v>
      </c>
      <c r="BZ120" s="127">
        <v>2989.9358999999999</v>
      </c>
      <c r="CA120" s="128">
        <f t="shared" si="107"/>
        <v>1525.2934999999998</v>
      </c>
      <c r="CB120" s="129">
        <f t="shared" si="108"/>
        <v>0.51014254185181684</v>
      </c>
    </row>
    <row r="121" spans="1:80" x14ac:dyDescent="0.25">
      <c r="A121" s="112" t="s">
        <v>381</v>
      </c>
      <c r="B121" s="113" t="s">
        <v>382</v>
      </c>
      <c r="C121" s="114" t="s">
        <v>82</v>
      </c>
      <c r="D121" s="113" t="s">
        <v>404</v>
      </c>
      <c r="E121" s="114" t="s">
        <v>405</v>
      </c>
      <c r="F121" s="113" t="s">
        <v>406</v>
      </c>
      <c r="G121" s="114" t="s">
        <v>407</v>
      </c>
      <c r="H121" s="114" t="s">
        <v>27</v>
      </c>
      <c r="I121" s="115"/>
      <c r="J121" s="116">
        <v>0</v>
      </c>
      <c r="K121" s="116"/>
      <c r="L121" s="117">
        <f t="shared" si="116"/>
        <v>2</v>
      </c>
      <c r="M121" s="209">
        <f t="shared" si="109"/>
        <v>0</v>
      </c>
      <c r="N121" s="210">
        <f t="shared" si="110"/>
        <v>4.5181444554544307E-2</v>
      </c>
      <c r="O121" s="210">
        <f t="shared" si="111"/>
        <v>8.0683792089998721E-2</v>
      </c>
      <c r="P121" s="210">
        <f t="shared" si="112"/>
        <v>0</v>
      </c>
      <c r="Q121" s="210">
        <f t="shared" si="113"/>
        <v>0</v>
      </c>
      <c r="R121" s="211">
        <f t="shared" si="114"/>
        <v>1.2674537711213539E-2</v>
      </c>
      <c r="S121" s="212">
        <f t="shared" si="115"/>
        <v>2.8106759996966931E-2</v>
      </c>
      <c r="T121" s="118" t="str">
        <f t="shared" si="69"/>
        <v>-</v>
      </c>
      <c r="U121" s="119">
        <f t="shared" si="70"/>
        <v>1.0488658771929824</v>
      </c>
      <c r="V121" s="119">
        <f t="shared" si="71"/>
        <v>0.7164918260869565</v>
      </c>
      <c r="W121" s="119" t="str">
        <f t="shared" si="72"/>
        <v>-</v>
      </c>
      <c r="X121" s="119" t="str">
        <f t="shared" si="73"/>
        <v>-</v>
      </c>
      <c r="Y121" s="181">
        <f t="shared" si="74"/>
        <v>0.62298647058823531</v>
      </c>
      <c r="Z121" s="187">
        <f t="shared" si="75"/>
        <v>0.7824930702836006</v>
      </c>
      <c r="AA121" s="120"/>
      <c r="AB121" s="121"/>
      <c r="AC121" s="122"/>
      <c r="AD121" s="121"/>
      <c r="AE121" s="122"/>
      <c r="AF121" s="121"/>
      <c r="AG121" s="123"/>
      <c r="AH121" s="124"/>
      <c r="AI121" s="125">
        <v>1071</v>
      </c>
      <c r="AJ121" s="121">
        <v>36</v>
      </c>
      <c r="AK121" s="122">
        <v>33</v>
      </c>
      <c r="AL121" s="121">
        <v>1108.2475999999999</v>
      </c>
      <c r="AM121" s="122">
        <v>65.322699999999998</v>
      </c>
      <c r="AN121" s="121">
        <v>22.136800000000001</v>
      </c>
      <c r="AO121" s="123">
        <v>1140</v>
      </c>
      <c r="AP121" s="126">
        <v>1195.7070999999999</v>
      </c>
      <c r="AQ121" s="120">
        <v>947</v>
      </c>
      <c r="AR121" s="121">
        <v>566</v>
      </c>
      <c r="AS121" s="122">
        <v>212</v>
      </c>
      <c r="AT121" s="121">
        <v>505.67289999999997</v>
      </c>
      <c r="AU121" s="122">
        <v>568.37590000000012</v>
      </c>
      <c r="AV121" s="121">
        <v>161.89960000000002</v>
      </c>
      <c r="AW121" s="123">
        <v>1725</v>
      </c>
      <c r="AX121" s="124">
        <v>1235.9484</v>
      </c>
      <c r="AY121" s="125"/>
      <c r="AZ121" s="121"/>
      <c r="BA121" s="122"/>
      <c r="BB121" s="121"/>
      <c r="BC121" s="122"/>
      <c r="BD121" s="121"/>
      <c r="BE121" s="123"/>
      <c r="BF121" s="126"/>
      <c r="BG121" s="120"/>
      <c r="BH121" s="121"/>
      <c r="BI121" s="122"/>
      <c r="BJ121" s="121"/>
      <c r="BK121" s="122"/>
      <c r="BL121" s="121"/>
      <c r="BM121" s="123"/>
      <c r="BN121" s="124"/>
      <c r="BO121" s="120">
        <v>544</v>
      </c>
      <c r="BP121" s="121">
        <v>473</v>
      </c>
      <c r="BQ121" s="122">
        <v>173</v>
      </c>
      <c r="BR121" s="121">
        <v>238.77180000000001</v>
      </c>
      <c r="BS121" s="122">
        <v>315.54499999999996</v>
      </c>
      <c r="BT121" s="121">
        <v>187.03710000000001</v>
      </c>
      <c r="BU121" s="123">
        <v>1190</v>
      </c>
      <c r="BV121" s="124">
        <v>741.35389999999995</v>
      </c>
      <c r="BW121" s="127">
        <v>4055</v>
      </c>
      <c r="BX121" s="128">
        <f t="shared" si="105"/>
        <v>2562</v>
      </c>
      <c r="BY121" s="129">
        <f t="shared" si="106"/>
        <v>0.63181257706535143</v>
      </c>
      <c r="BZ121" s="127">
        <v>3173.0094000000004</v>
      </c>
      <c r="CA121" s="128">
        <f t="shared" si="107"/>
        <v>1852.6922999999999</v>
      </c>
      <c r="CB121" s="129">
        <f t="shared" si="108"/>
        <v>0.58389121065950822</v>
      </c>
    </row>
    <row r="122" spans="1:80" x14ac:dyDescent="0.25">
      <c r="A122" s="112" t="s">
        <v>381</v>
      </c>
      <c r="B122" s="113" t="s">
        <v>382</v>
      </c>
      <c r="C122" s="114" t="s">
        <v>82</v>
      </c>
      <c r="D122" s="113" t="s">
        <v>395</v>
      </c>
      <c r="E122" s="169" t="s">
        <v>396</v>
      </c>
      <c r="F122" s="194" t="s">
        <v>397</v>
      </c>
      <c r="G122" s="169" t="s">
        <v>408</v>
      </c>
      <c r="H122" s="169" t="s">
        <v>27</v>
      </c>
      <c r="I122" s="115"/>
      <c r="J122" s="116">
        <v>0</v>
      </c>
      <c r="K122" s="116"/>
      <c r="L122" s="117">
        <f t="shared" si="116"/>
        <v>1</v>
      </c>
      <c r="M122" s="209">
        <f t="shared" si="109"/>
        <v>0</v>
      </c>
      <c r="N122" s="210">
        <f t="shared" si="110"/>
        <v>1.7826292233503172E-2</v>
      </c>
      <c r="O122" s="210">
        <f t="shared" si="111"/>
        <v>0</v>
      </c>
      <c r="P122" s="210">
        <f t="shared" si="112"/>
        <v>0</v>
      </c>
      <c r="Q122" s="210">
        <f t="shared" si="113"/>
        <v>0</v>
      </c>
      <c r="R122" s="211">
        <f t="shared" si="114"/>
        <v>1.3545353455402309E-2</v>
      </c>
      <c r="S122" s="212">
        <f t="shared" si="115"/>
        <v>1.1197089688178685E-2</v>
      </c>
      <c r="T122" s="118" t="str">
        <f t="shared" si="69"/>
        <v>-</v>
      </c>
      <c r="U122" s="119">
        <f t="shared" si="70"/>
        <v>0.79960169491525435</v>
      </c>
      <c r="V122" s="119" t="str">
        <f t="shared" si="71"/>
        <v>-</v>
      </c>
      <c r="W122" s="119" t="str">
        <f t="shared" si="72"/>
        <v>-</v>
      </c>
      <c r="X122" s="119" t="str">
        <f t="shared" si="73"/>
        <v>-</v>
      </c>
      <c r="Y122" s="181">
        <f t="shared" si="74"/>
        <v>1.6202235173824131</v>
      </c>
      <c r="Z122" s="187">
        <f t="shared" si="75"/>
        <v>1.171505375347544</v>
      </c>
      <c r="AA122" s="120"/>
      <c r="AB122" s="121"/>
      <c r="AC122" s="122"/>
      <c r="AD122" s="121"/>
      <c r="AE122" s="122"/>
      <c r="AF122" s="121"/>
      <c r="AG122" s="123"/>
      <c r="AH122" s="124"/>
      <c r="AI122" s="125">
        <v>567</v>
      </c>
      <c r="AJ122" s="121">
        <v>20</v>
      </c>
      <c r="AK122" s="122">
        <v>3</v>
      </c>
      <c r="AL122" s="121">
        <v>443.13260000000002</v>
      </c>
      <c r="AM122" s="122">
        <v>27.090499999999999</v>
      </c>
      <c r="AN122" s="121">
        <v>1.5419</v>
      </c>
      <c r="AO122" s="123">
        <v>590</v>
      </c>
      <c r="AP122" s="126">
        <v>471.76500000000004</v>
      </c>
      <c r="AQ122" s="120"/>
      <c r="AR122" s="121"/>
      <c r="AS122" s="122"/>
      <c r="AT122" s="121"/>
      <c r="AU122" s="122"/>
      <c r="AV122" s="121"/>
      <c r="AW122" s="123"/>
      <c r="AX122" s="124"/>
      <c r="AY122" s="125"/>
      <c r="AZ122" s="121"/>
      <c r="BA122" s="122"/>
      <c r="BB122" s="121"/>
      <c r="BC122" s="122"/>
      <c r="BD122" s="121"/>
      <c r="BE122" s="123"/>
      <c r="BF122" s="126"/>
      <c r="BG122" s="120"/>
      <c r="BH122" s="121"/>
      <c r="BI122" s="122"/>
      <c r="BJ122" s="121"/>
      <c r="BK122" s="122"/>
      <c r="BL122" s="121"/>
      <c r="BM122" s="123"/>
      <c r="BN122" s="124"/>
      <c r="BO122" s="120">
        <v>489</v>
      </c>
      <c r="BP122" s="121"/>
      <c r="BQ122" s="122"/>
      <c r="BR122" s="121">
        <v>792.28930000000003</v>
      </c>
      <c r="BS122" s="122"/>
      <c r="BT122" s="121"/>
      <c r="BU122" s="123">
        <v>489</v>
      </c>
      <c r="BV122" s="124">
        <v>792.28930000000003</v>
      </c>
      <c r="BW122" s="127">
        <v>1079</v>
      </c>
      <c r="BX122" s="128">
        <f t="shared" si="105"/>
        <v>1056</v>
      </c>
      <c r="BY122" s="129">
        <f t="shared" si="106"/>
        <v>0.97868396663577384</v>
      </c>
      <c r="BZ122" s="127">
        <v>1264.0543</v>
      </c>
      <c r="CA122" s="128">
        <f t="shared" si="107"/>
        <v>1235.4219000000001</v>
      </c>
      <c r="CB122" s="196">
        <f t="shared" si="108"/>
        <v>0.97734875788168285</v>
      </c>
    </row>
    <row r="123" spans="1:80" x14ac:dyDescent="0.25">
      <c r="A123" s="112" t="s">
        <v>381</v>
      </c>
      <c r="B123" s="113" t="s">
        <v>382</v>
      </c>
      <c r="C123" s="114" t="s">
        <v>82</v>
      </c>
      <c r="D123" s="113" t="s">
        <v>387</v>
      </c>
      <c r="E123" s="170" t="s">
        <v>388</v>
      </c>
      <c r="F123" s="191" t="s">
        <v>389</v>
      </c>
      <c r="G123" s="130" t="s">
        <v>409</v>
      </c>
      <c r="H123" s="130" t="s">
        <v>27</v>
      </c>
      <c r="I123" s="115"/>
      <c r="J123" s="116">
        <v>0</v>
      </c>
      <c r="K123" s="116"/>
      <c r="L123" s="117">
        <f t="shared" si="116"/>
        <v>1</v>
      </c>
      <c r="M123" s="209">
        <f t="shared" si="109"/>
        <v>0</v>
      </c>
      <c r="N123" s="210">
        <f t="shared" si="110"/>
        <v>4.6546893233759323E-2</v>
      </c>
      <c r="O123" s="210">
        <f t="shared" si="111"/>
        <v>0</v>
      </c>
      <c r="P123" s="210">
        <f t="shared" si="112"/>
        <v>0</v>
      </c>
      <c r="Q123" s="210">
        <f t="shared" si="113"/>
        <v>0</v>
      </c>
      <c r="R123" s="211">
        <f t="shared" si="114"/>
        <v>0</v>
      </c>
      <c r="S123" s="212">
        <f t="shared" si="115"/>
        <v>1.091176041445693E-2</v>
      </c>
      <c r="T123" s="118" t="str">
        <f t="shared" si="69"/>
        <v>-</v>
      </c>
      <c r="U123" s="119">
        <f t="shared" si="70"/>
        <v>1.4159116091954023</v>
      </c>
      <c r="V123" s="119" t="str">
        <f t="shared" si="71"/>
        <v>-</v>
      </c>
      <c r="W123" s="119" t="str">
        <f t="shared" si="72"/>
        <v>-</v>
      </c>
      <c r="X123" s="119" t="str">
        <f t="shared" si="73"/>
        <v>-</v>
      </c>
      <c r="Y123" s="181" t="str">
        <f t="shared" si="74"/>
        <v>-</v>
      </c>
      <c r="Z123" s="187">
        <f t="shared" si="75"/>
        <v>1.4159116091954023</v>
      </c>
      <c r="AA123" s="120"/>
      <c r="AB123" s="121"/>
      <c r="AC123" s="122"/>
      <c r="AD123" s="121"/>
      <c r="AE123" s="122"/>
      <c r="AF123" s="121"/>
      <c r="AG123" s="123"/>
      <c r="AH123" s="124"/>
      <c r="AI123" s="125">
        <v>815</v>
      </c>
      <c r="AJ123" s="121">
        <v>46</v>
      </c>
      <c r="AK123" s="122">
        <v>9</v>
      </c>
      <c r="AL123" s="121">
        <v>1115.123</v>
      </c>
      <c r="AM123" s="122">
        <v>100.24509999999999</v>
      </c>
      <c r="AN123" s="121">
        <v>16.475000000000001</v>
      </c>
      <c r="AO123" s="123">
        <v>870</v>
      </c>
      <c r="AP123" s="126">
        <v>1231.8431</v>
      </c>
      <c r="AQ123" s="120"/>
      <c r="AR123" s="121"/>
      <c r="AS123" s="122"/>
      <c r="AT123" s="121"/>
      <c r="AU123" s="122"/>
      <c r="AV123" s="121"/>
      <c r="AW123" s="123"/>
      <c r="AX123" s="124"/>
      <c r="AY123" s="125"/>
      <c r="AZ123" s="121"/>
      <c r="BA123" s="122"/>
      <c r="BB123" s="121"/>
      <c r="BC123" s="122"/>
      <c r="BD123" s="121"/>
      <c r="BE123" s="123"/>
      <c r="BF123" s="126"/>
      <c r="BG123" s="120"/>
      <c r="BH123" s="121"/>
      <c r="BI123" s="122"/>
      <c r="BJ123" s="121"/>
      <c r="BK123" s="122"/>
      <c r="BL123" s="121"/>
      <c r="BM123" s="123"/>
      <c r="BN123" s="124"/>
      <c r="BO123" s="120"/>
      <c r="BP123" s="121"/>
      <c r="BQ123" s="122"/>
      <c r="BR123" s="121"/>
      <c r="BS123" s="122"/>
      <c r="BT123" s="121"/>
      <c r="BU123" s="123"/>
      <c r="BV123" s="124"/>
      <c r="BW123" s="127">
        <v>870</v>
      </c>
      <c r="BX123" s="128">
        <f t="shared" si="105"/>
        <v>815</v>
      </c>
      <c r="BY123" s="129">
        <f t="shared" si="106"/>
        <v>0.93678160919540232</v>
      </c>
      <c r="BZ123" s="127">
        <v>1231.8431</v>
      </c>
      <c r="CA123" s="128">
        <f t="shared" si="107"/>
        <v>1115.123</v>
      </c>
      <c r="CB123" s="196">
        <f t="shared" si="108"/>
        <v>0.90524759200258542</v>
      </c>
    </row>
    <row r="124" spans="1:80" x14ac:dyDescent="0.25">
      <c r="A124" s="112" t="s">
        <v>381</v>
      </c>
      <c r="B124" s="113" t="s">
        <v>382</v>
      </c>
      <c r="C124" s="114" t="s">
        <v>82</v>
      </c>
      <c r="D124" s="113" t="s">
        <v>410</v>
      </c>
      <c r="E124" s="114" t="s">
        <v>411</v>
      </c>
      <c r="F124" s="113" t="s">
        <v>412</v>
      </c>
      <c r="G124" s="114" t="s">
        <v>386</v>
      </c>
      <c r="H124" s="114" t="s">
        <v>104</v>
      </c>
      <c r="I124" s="115"/>
      <c r="J124" s="116">
        <v>0</v>
      </c>
      <c r="K124" s="116"/>
      <c r="L124" s="117">
        <f t="shared" si="116"/>
        <v>0</v>
      </c>
      <c r="M124" s="209">
        <f t="shared" si="109"/>
        <v>0</v>
      </c>
      <c r="N124" s="210">
        <f t="shared" si="110"/>
        <v>0</v>
      </c>
      <c r="O124" s="210">
        <f t="shared" si="111"/>
        <v>0</v>
      </c>
      <c r="P124" s="210">
        <f t="shared" si="112"/>
        <v>0</v>
      </c>
      <c r="Q124" s="210">
        <f t="shared" si="113"/>
        <v>0</v>
      </c>
      <c r="R124" s="211">
        <f t="shared" si="114"/>
        <v>3.0900461252440951E-2</v>
      </c>
      <c r="S124" s="212">
        <f t="shared" si="115"/>
        <v>1.6010239823049364E-2</v>
      </c>
      <c r="T124" s="118" t="str">
        <f t="shared" si="69"/>
        <v>-</v>
      </c>
      <c r="U124" s="119" t="str">
        <f t="shared" si="70"/>
        <v>-</v>
      </c>
      <c r="V124" s="119" t="str">
        <f t="shared" si="71"/>
        <v>-</v>
      </c>
      <c r="W124" s="119" t="str">
        <f t="shared" si="72"/>
        <v>-</v>
      </c>
      <c r="X124" s="119" t="str">
        <f t="shared" si="73"/>
        <v>-</v>
      </c>
      <c r="Y124" s="181">
        <f t="shared" si="74"/>
        <v>0.71779872915011911</v>
      </c>
      <c r="Z124" s="187">
        <f t="shared" si="75"/>
        <v>0.71779872915011911</v>
      </c>
      <c r="AA124" s="120"/>
      <c r="AB124" s="121"/>
      <c r="AC124" s="122"/>
      <c r="AD124" s="121"/>
      <c r="AE124" s="122"/>
      <c r="AF124" s="121"/>
      <c r="AG124" s="123"/>
      <c r="AH124" s="124"/>
      <c r="AI124" s="125"/>
      <c r="AJ124" s="121"/>
      <c r="AK124" s="122"/>
      <c r="AL124" s="121"/>
      <c r="AM124" s="122"/>
      <c r="AN124" s="121"/>
      <c r="AO124" s="123"/>
      <c r="AP124" s="126"/>
      <c r="AQ124" s="120"/>
      <c r="AR124" s="121"/>
      <c r="AS124" s="122"/>
      <c r="AT124" s="121"/>
      <c r="AU124" s="122"/>
      <c r="AV124" s="121"/>
      <c r="AW124" s="123"/>
      <c r="AX124" s="124"/>
      <c r="AY124" s="125"/>
      <c r="AZ124" s="121"/>
      <c r="BA124" s="122"/>
      <c r="BB124" s="121"/>
      <c r="BC124" s="122"/>
      <c r="BD124" s="121"/>
      <c r="BE124" s="123"/>
      <c r="BF124" s="126"/>
      <c r="BG124" s="120"/>
      <c r="BH124" s="121"/>
      <c r="BI124" s="122"/>
      <c r="BJ124" s="121"/>
      <c r="BK124" s="122"/>
      <c r="BL124" s="121"/>
      <c r="BM124" s="123"/>
      <c r="BN124" s="124"/>
      <c r="BO124" s="120">
        <v>700</v>
      </c>
      <c r="BP124" s="121">
        <v>1024</v>
      </c>
      <c r="BQ124" s="122">
        <v>794</v>
      </c>
      <c r="BR124" s="121">
        <v>354.00990000000002</v>
      </c>
      <c r="BS124" s="122">
        <v>867.74090000000001</v>
      </c>
      <c r="BT124" s="121">
        <v>585.66639999999995</v>
      </c>
      <c r="BU124" s="123">
        <v>2518</v>
      </c>
      <c r="BV124" s="124">
        <v>1807.4171999999999</v>
      </c>
      <c r="BW124" s="127">
        <v>2518</v>
      </c>
      <c r="BX124" s="128">
        <f t="shared" si="105"/>
        <v>700</v>
      </c>
      <c r="BY124" s="129">
        <f t="shared" si="106"/>
        <v>0.27799841143764892</v>
      </c>
      <c r="BZ124" s="127">
        <v>1807.4171999999999</v>
      </c>
      <c r="CA124" s="128">
        <f t="shared" si="107"/>
        <v>354.00990000000002</v>
      </c>
      <c r="CB124" s="129">
        <f t="shared" si="108"/>
        <v>0.19586507199333947</v>
      </c>
    </row>
    <row r="125" spans="1:80" x14ac:dyDescent="0.25">
      <c r="A125" s="112" t="s">
        <v>381</v>
      </c>
      <c r="B125" s="113" t="s">
        <v>382</v>
      </c>
      <c r="C125" s="114" t="s">
        <v>82</v>
      </c>
      <c r="D125" s="113" t="s">
        <v>387</v>
      </c>
      <c r="E125" s="170" t="s">
        <v>388</v>
      </c>
      <c r="F125" s="191" t="s">
        <v>389</v>
      </c>
      <c r="G125" s="130" t="s">
        <v>413</v>
      </c>
      <c r="H125" s="130" t="s">
        <v>27</v>
      </c>
      <c r="I125" s="115"/>
      <c r="J125" s="116">
        <v>0</v>
      </c>
      <c r="K125" s="116"/>
      <c r="L125" s="117">
        <f t="shared" si="116"/>
        <v>0</v>
      </c>
      <c r="M125" s="209">
        <f t="shared" si="109"/>
        <v>0</v>
      </c>
      <c r="N125" s="210">
        <f t="shared" si="110"/>
        <v>0</v>
      </c>
      <c r="O125" s="210">
        <f t="shared" si="111"/>
        <v>0</v>
      </c>
      <c r="P125" s="210">
        <f t="shared" si="112"/>
        <v>0</v>
      </c>
      <c r="Q125" s="210">
        <f t="shared" si="113"/>
        <v>0</v>
      </c>
      <c r="R125" s="211">
        <f t="shared" si="114"/>
        <v>1.0042812494511501E-2</v>
      </c>
      <c r="S125" s="212">
        <f t="shared" si="115"/>
        <v>5.203412182798549E-3</v>
      </c>
      <c r="T125" s="118" t="str">
        <f t="shared" si="69"/>
        <v>-</v>
      </c>
      <c r="U125" s="119" t="str">
        <f t="shared" si="70"/>
        <v>-</v>
      </c>
      <c r="V125" s="119" t="str">
        <f t="shared" si="71"/>
        <v>-</v>
      </c>
      <c r="W125" s="119" t="str">
        <f t="shared" si="72"/>
        <v>-</v>
      </c>
      <c r="X125" s="119" t="str">
        <f t="shared" si="73"/>
        <v>-</v>
      </c>
      <c r="Y125" s="181">
        <f t="shared" si="74"/>
        <v>2.0048467576791809</v>
      </c>
      <c r="Z125" s="187">
        <f t="shared" si="75"/>
        <v>2.0048467576791809</v>
      </c>
      <c r="AA125" s="120"/>
      <c r="AB125" s="121"/>
      <c r="AC125" s="122"/>
      <c r="AD125" s="121"/>
      <c r="AE125" s="122"/>
      <c r="AF125" s="121"/>
      <c r="AG125" s="123"/>
      <c r="AH125" s="124"/>
      <c r="AI125" s="125"/>
      <c r="AJ125" s="121"/>
      <c r="AK125" s="122"/>
      <c r="AL125" s="121"/>
      <c r="AM125" s="122"/>
      <c r="AN125" s="121"/>
      <c r="AO125" s="123"/>
      <c r="AP125" s="126"/>
      <c r="AQ125" s="120"/>
      <c r="AR125" s="121"/>
      <c r="AS125" s="122"/>
      <c r="AT125" s="121"/>
      <c r="AU125" s="122"/>
      <c r="AV125" s="121"/>
      <c r="AW125" s="123"/>
      <c r="AX125" s="124"/>
      <c r="AY125" s="125"/>
      <c r="AZ125" s="121"/>
      <c r="BA125" s="122"/>
      <c r="BB125" s="121"/>
      <c r="BC125" s="122"/>
      <c r="BD125" s="121"/>
      <c r="BE125" s="123"/>
      <c r="BF125" s="126"/>
      <c r="BG125" s="120"/>
      <c r="BH125" s="121"/>
      <c r="BI125" s="122"/>
      <c r="BJ125" s="121"/>
      <c r="BK125" s="122"/>
      <c r="BL125" s="121"/>
      <c r="BM125" s="123"/>
      <c r="BN125" s="124"/>
      <c r="BO125" s="120">
        <v>19</v>
      </c>
      <c r="BP125" s="121"/>
      <c r="BQ125" s="122">
        <v>274</v>
      </c>
      <c r="BR125" s="121">
        <v>40.371200000000002</v>
      </c>
      <c r="BS125" s="122"/>
      <c r="BT125" s="121">
        <v>547.0489</v>
      </c>
      <c r="BU125" s="123">
        <v>293</v>
      </c>
      <c r="BV125" s="124">
        <v>587.42010000000005</v>
      </c>
      <c r="BW125" s="127">
        <v>293</v>
      </c>
      <c r="BX125" s="128">
        <f t="shared" si="105"/>
        <v>19</v>
      </c>
      <c r="BY125" s="129">
        <f t="shared" si="106"/>
        <v>6.4846416382252553E-2</v>
      </c>
      <c r="BZ125" s="127">
        <v>587.42010000000005</v>
      </c>
      <c r="CA125" s="128">
        <f t="shared" si="107"/>
        <v>40.371200000000002</v>
      </c>
      <c r="CB125" s="129">
        <f t="shared" si="108"/>
        <v>6.872628294469324E-2</v>
      </c>
    </row>
    <row r="126" spans="1:80" ht="9" thickBot="1" x14ac:dyDescent="0.3">
      <c r="A126" s="131" t="s">
        <v>414</v>
      </c>
      <c r="B126" s="132"/>
      <c r="C126" s="132"/>
      <c r="D126" s="132"/>
      <c r="E126" s="132"/>
      <c r="F126" s="132" t="s">
        <v>382</v>
      </c>
      <c r="G126" s="132" t="s">
        <v>7</v>
      </c>
      <c r="H126" s="132"/>
      <c r="I126" s="133"/>
      <c r="J126" s="134">
        <v>18</v>
      </c>
      <c r="K126" s="134">
        <f>SUM(K115:K125)</f>
        <v>35</v>
      </c>
      <c r="L126" s="135">
        <f t="shared" si="116"/>
        <v>5</v>
      </c>
      <c r="M126" s="213">
        <f>SUM(M115:M125)</f>
        <v>1.0000000000000002</v>
      </c>
      <c r="N126" s="214">
        <f t="shared" ref="N126:R126" si="117">SUM(N115:N125)</f>
        <v>1.0000000000000002</v>
      </c>
      <c r="O126" s="214">
        <f t="shared" si="117"/>
        <v>0.99999999999999989</v>
      </c>
      <c r="P126" s="214">
        <f t="shared" si="117"/>
        <v>1</v>
      </c>
      <c r="Q126" s="214">
        <f t="shared" si="117"/>
        <v>1</v>
      </c>
      <c r="R126" s="215">
        <f t="shared" si="117"/>
        <v>1</v>
      </c>
      <c r="S126" s="216">
        <f>SUM(S115:S125)</f>
        <v>1</v>
      </c>
      <c r="T126" s="136">
        <f t="shared" si="69"/>
        <v>7.4208697368421044</v>
      </c>
      <c r="U126" s="137">
        <f t="shared" si="70"/>
        <v>1.3824667554719738</v>
      </c>
      <c r="V126" s="137">
        <f t="shared" si="71"/>
        <v>1.1164217112455361</v>
      </c>
      <c r="W126" s="137">
        <f t="shared" si="72"/>
        <v>0.65054814346476608</v>
      </c>
      <c r="X126" s="137">
        <f t="shared" si="73"/>
        <v>0.66352039241622573</v>
      </c>
      <c r="Y126" s="182">
        <f t="shared" si="74"/>
        <v>1.3239982095160485</v>
      </c>
      <c r="Z126" s="138">
        <f t="shared" si="75"/>
        <v>1.2431733176227024</v>
      </c>
      <c r="AA126" s="139">
        <v>455</v>
      </c>
      <c r="AB126" s="140">
        <v>59</v>
      </c>
      <c r="AC126" s="141">
        <v>18</v>
      </c>
      <c r="AD126" s="140">
        <v>3685.5787</v>
      </c>
      <c r="AE126" s="141">
        <v>233.88139999999999</v>
      </c>
      <c r="AF126" s="140">
        <v>28.442599999999999</v>
      </c>
      <c r="AG126" s="142">
        <v>532</v>
      </c>
      <c r="AH126" s="143">
        <v>3947.9026999999996</v>
      </c>
      <c r="AI126" s="144">
        <v>16018</v>
      </c>
      <c r="AJ126" s="140">
        <v>2175</v>
      </c>
      <c r="AK126" s="141">
        <v>950</v>
      </c>
      <c r="AL126" s="140">
        <v>18217.092500000002</v>
      </c>
      <c r="AM126" s="141">
        <v>5182.3114999999998</v>
      </c>
      <c r="AN126" s="140">
        <v>3065.1570999999999</v>
      </c>
      <c r="AO126" s="142">
        <v>19143</v>
      </c>
      <c r="AP126" s="145">
        <v>26464.561099999995</v>
      </c>
      <c r="AQ126" s="139">
        <v>5606</v>
      </c>
      <c r="AR126" s="140">
        <v>5736</v>
      </c>
      <c r="AS126" s="141">
        <v>2379</v>
      </c>
      <c r="AT126" s="140">
        <v>5080.4523000000008</v>
      </c>
      <c r="AU126" s="141">
        <v>7790.4367000000002</v>
      </c>
      <c r="AV126" s="140">
        <v>2447.5333000000001</v>
      </c>
      <c r="AW126" s="142">
        <v>13721</v>
      </c>
      <c r="AX126" s="143">
        <v>15318.4223</v>
      </c>
      <c r="AY126" s="144">
        <v>1038</v>
      </c>
      <c r="AZ126" s="140">
        <v>7273</v>
      </c>
      <c r="BA126" s="141">
        <v>388</v>
      </c>
      <c r="BB126" s="140">
        <v>405.96749999999997</v>
      </c>
      <c r="BC126" s="141">
        <v>4723.6764999999996</v>
      </c>
      <c r="BD126" s="140">
        <v>529.47430000000008</v>
      </c>
      <c r="BE126" s="142">
        <v>8699</v>
      </c>
      <c r="BF126" s="145">
        <v>5659.1183000000001</v>
      </c>
      <c r="BG126" s="139">
        <v>3808</v>
      </c>
      <c r="BH126" s="140">
        <v>517</v>
      </c>
      <c r="BI126" s="141">
        <v>211</v>
      </c>
      <c r="BJ126" s="140">
        <v>2413.0507000000002</v>
      </c>
      <c r="BK126" s="141">
        <v>371.72480000000002</v>
      </c>
      <c r="BL126" s="140">
        <v>224.95299999999997</v>
      </c>
      <c r="BM126" s="142">
        <v>4536</v>
      </c>
      <c r="BN126" s="143">
        <v>3009.7284999999997</v>
      </c>
      <c r="BO126" s="139">
        <v>20727</v>
      </c>
      <c r="BP126" s="140">
        <v>17221</v>
      </c>
      <c r="BQ126" s="141">
        <v>6230</v>
      </c>
      <c r="BR126" s="140">
        <v>22741.013999999999</v>
      </c>
      <c r="BS126" s="141">
        <v>18445.539700000005</v>
      </c>
      <c r="BT126" s="140">
        <v>17305.039199999996</v>
      </c>
      <c r="BU126" s="142">
        <v>44178</v>
      </c>
      <c r="BV126" s="143">
        <v>58491.592899999989</v>
      </c>
      <c r="BW126" s="146">
        <v>90809</v>
      </c>
      <c r="BX126" s="147">
        <f t="shared" si="76"/>
        <v>47652</v>
      </c>
      <c r="BY126" s="148">
        <f t="shared" si="77"/>
        <v>0.52474974947417108</v>
      </c>
      <c r="BZ126" s="146">
        <v>112891.32579999998</v>
      </c>
      <c r="CA126" s="147">
        <f t="shared" si="78"/>
        <v>52543.155700000003</v>
      </c>
      <c r="CB126" s="148">
        <f t="shared" si="79"/>
        <v>0.46543129268484518</v>
      </c>
    </row>
    <row r="127" spans="1:80" s="45" customFormat="1" x14ac:dyDescent="0.25">
      <c r="A127" s="15" t="s">
        <v>415</v>
      </c>
      <c r="B127" s="16" t="s">
        <v>416</v>
      </c>
      <c r="C127" s="17" t="s">
        <v>69</v>
      </c>
      <c r="D127" s="16" t="s">
        <v>417</v>
      </c>
      <c r="E127" s="17" t="s">
        <v>418</v>
      </c>
      <c r="F127" s="16" t="s">
        <v>419</v>
      </c>
      <c r="G127" s="17" t="s">
        <v>420</v>
      </c>
      <c r="H127" s="17" t="s">
        <v>27</v>
      </c>
      <c r="I127" s="77" t="s">
        <v>52</v>
      </c>
      <c r="J127" s="78">
        <v>9</v>
      </c>
      <c r="K127" s="78">
        <v>8</v>
      </c>
      <c r="L127" s="79">
        <f t="shared" si="116"/>
        <v>5</v>
      </c>
      <c r="M127" s="201">
        <f>AH127/AH$132</f>
        <v>0.39473050782980423</v>
      </c>
      <c r="N127" s="202">
        <f>AP127/AP$132</f>
        <v>0.25601167940999336</v>
      </c>
      <c r="O127" s="202">
        <f>AX127/AX$132</f>
        <v>0.29655834606465187</v>
      </c>
      <c r="P127" s="202">
        <f>BF127/BF$132</f>
        <v>0.40409498987184866</v>
      </c>
      <c r="Q127" s="202">
        <f>BN127/BN$132</f>
        <v>0.27656540476747116</v>
      </c>
      <c r="R127" s="203">
        <f>BV127/BV$132</f>
        <v>0.7311634463008948</v>
      </c>
      <c r="S127" s="204">
        <f>BZ127/$BZ$132</f>
        <v>0.51705002545955381</v>
      </c>
      <c r="T127" s="91">
        <f t="shared" si="69"/>
        <v>6.3237783950617281</v>
      </c>
      <c r="U127" s="92">
        <f t="shared" si="70"/>
        <v>0.99368720397249799</v>
      </c>
      <c r="V127" s="92">
        <f t="shared" si="71"/>
        <v>1.561324036173251</v>
      </c>
      <c r="W127" s="92">
        <f t="shared" si="72"/>
        <v>0.76463858381502903</v>
      </c>
      <c r="X127" s="92">
        <f t="shared" si="73"/>
        <v>0.60898786173633446</v>
      </c>
      <c r="Y127" s="179">
        <f t="shared" si="74"/>
        <v>1.1108836480815345</v>
      </c>
      <c r="Z127" s="185">
        <f t="shared" si="75"/>
        <v>1.1158764113832085</v>
      </c>
      <c r="AA127" s="38">
        <v>146</v>
      </c>
      <c r="AB127" s="39">
        <v>10</v>
      </c>
      <c r="AC127" s="40">
        <v>6</v>
      </c>
      <c r="AD127" s="39">
        <v>950.58199999999999</v>
      </c>
      <c r="AE127" s="40">
        <v>55.174900000000001</v>
      </c>
      <c r="AF127" s="39">
        <v>18.6952</v>
      </c>
      <c r="AG127" s="41">
        <v>162</v>
      </c>
      <c r="AH127" s="42">
        <v>1024.4521</v>
      </c>
      <c r="AI127" s="43">
        <v>2261</v>
      </c>
      <c r="AJ127" s="39">
        <v>268</v>
      </c>
      <c r="AK127" s="40">
        <v>89</v>
      </c>
      <c r="AL127" s="39">
        <v>2234.4459999999999</v>
      </c>
      <c r="AM127" s="40">
        <v>344.31200000000001</v>
      </c>
      <c r="AN127" s="39">
        <v>22.7151</v>
      </c>
      <c r="AO127" s="41">
        <v>2618</v>
      </c>
      <c r="AP127" s="44">
        <v>2601.4730999999997</v>
      </c>
      <c r="AQ127" s="38">
        <v>723</v>
      </c>
      <c r="AR127" s="39">
        <v>848</v>
      </c>
      <c r="AS127" s="40">
        <v>530</v>
      </c>
      <c r="AT127" s="39">
        <v>954.69399999999996</v>
      </c>
      <c r="AU127" s="40">
        <v>1590.0396000000001</v>
      </c>
      <c r="AV127" s="39">
        <v>735.60820000000012</v>
      </c>
      <c r="AW127" s="41">
        <v>2101</v>
      </c>
      <c r="AX127" s="42">
        <v>3280.3418000000001</v>
      </c>
      <c r="AY127" s="43">
        <v>178</v>
      </c>
      <c r="AZ127" s="39">
        <v>1643</v>
      </c>
      <c r="BA127" s="40">
        <v>255</v>
      </c>
      <c r="BB127" s="39">
        <v>86.774299999999997</v>
      </c>
      <c r="BC127" s="40">
        <v>1212.3813</v>
      </c>
      <c r="BD127" s="39">
        <v>288.23410000000001</v>
      </c>
      <c r="BE127" s="41">
        <v>2076</v>
      </c>
      <c r="BF127" s="44">
        <v>1587.3897000000002</v>
      </c>
      <c r="BG127" s="38">
        <v>1034</v>
      </c>
      <c r="BH127" s="39">
        <v>73</v>
      </c>
      <c r="BI127" s="40">
        <v>137</v>
      </c>
      <c r="BJ127" s="39">
        <v>619.76909999999998</v>
      </c>
      <c r="BK127" s="40">
        <v>59.857199999999999</v>
      </c>
      <c r="BL127" s="39">
        <v>77.954599999999985</v>
      </c>
      <c r="BM127" s="41">
        <v>1244</v>
      </c>
      <c r="BN127" s="42">
        <v>757.58090000000004</v>
      </c>
      <c r="BO127" s="38">
        <v>10924</v>
      </c>
      <c r="BP127" s="39">
        <v>7045</v>
      </c>
      <c r="BQ127" s="40">
        <v>2047</v>
      </c>
      <c r="BR127" s="39">
        <v>9092.8113999999987</v>
      </c>
      <c r="BS127" s="40">
        <v>9341.7458999999963</v>
      </c>
      <c r="BT127" s="39">
        <v>3800.8898000000008</v>
      </c>
      <c r="BU127" s="41">
        <v>20016</v>
      </c>
      <c r="BV127" s="42">
        <v>22235.447099999994</v>
      </c>
      <c r="BW127" s="55">
        <v>28217</v>
      </c>
      <c r="BX127" s="62">
        <f>AA127+AI127+AQ127+AY127+BG127+BO127</f>
        <v>15266</v>
      </c>
      <c r="BY127" s="63">
        <f>BX127/BW127</f>
        <v>0.54102137009604134</v>
      </c>
      <c r="BZ127" s="55">
        <v>31486.684699999994</v>
      </c>
      <c r="CA127" s="62">
        <f>AD127+AL127+AT127+BB127+BJ127+BR127</f>
        <v>13939.076799999999</v>
      </c>
      <c r="CB127" s="63">
        <f>CA127/BZ127</f>
        <v>0.44269750635258215</v>
      </c>
    </row>
    <row r="128" spans="1:80" s="45" customFormat="1" x14ac:dyDescent="0.25">
      <c r="A128" s="93" t="s">
        <v>415</v>
      </c>
      <c r="B128" s="94" t="s">
        <v>416</v>
      </c>
      <c r="C128" s="95" t="s">
        <v>82</v>
      </c>
      <c r="D128" s="94" t="s">
        <v>417</v>
      </c>
      <c r="E128" s="95" t="s">
        <v>421</v>
      </c>
      <c r="F128" s="94" t="s">
        <v>419</v>
      </c>
      <c r="G128" s="95" t="s">
        <v>422</v>
      </c>
      <c r="H128" s="95" t="s">
        <v>27</v>
      </c>
      <c r="I128" s="96" t="s">
        <v>88</v>
      </c>
      <c r="J128" s="97">
        <v>0</v>
      </c>
      <c r="K128" s="97">
        <v>8</v>
      </c>
      <c r="L128" s="98">
        <f t="shared" si="116"/>
        <v>5</v>
      </c>
      <c r="M128" s="205">
        <f t="shared" ref="M128:M131" si="118">AH128/AH$132</f>
        <v>0.22112446005219472</v>
      </c>
      <c r="N128" s="206">
        <f t="shared" ref="N128:N131" si="119">AP128/AP$132</f>
        <v>0.34366427327304805</v>
      </c>
      <c r="O128" s="206">
        <f t="shared" ref="O128:O131" si="120">AX128/AX$132</f>
        <v>0.21976110971491086</v>
      </c>
      <c r="P128" s="206">
        <f t="shared" ref="P128:P131" si="121">BF128/BF$132</f>
        <v>0.25071194392793061</v>
      </c>
      <c r="Q128" s="206">
        <f t="shared" ref="Q128:Q131" si="122">BN128/BN$132</f>
        <v>0.30253991717723278</v>
      </c>
      <c r="R128" s="207">
        <f t="shared" ref="R128:R131" si="123">BV128/BV$132</f>
        <v>7.965371177631804E-2</v>
      </c>
      <c r="S128" s="208">
        <f t="shared" ref="S128:S131" si="124">BZ128/$BZ$132</f>
        <v>0.17624661205641728</v>
      </c>
      <c r="T128" s="99">
        <f t="shared" si="69"/>
        <v>5.1240071428571436</v>
      </c>
      <c r="U128" s="100">
        <f t="shared" si="70"/>
        <v>0.82949133016627075</v>
      </c>
      <c r="V128" s="100">
        <f t="shared" si="71"/>
        <v>0.97585672420714575</v>
      </c>
      <c r="W128" s="100">
        <f t="shared" si="72"/>
        <v>0.58867985654512855</v>
      </c>
      <c r="X128" s="100">
        <f t="shared" si="73"/>
        <v>0.50842423312883422</v>
      </c>
      <c r="Y128" s="180">
        <f t="shared" si="74"/>
        <v>0.57279567273587118</v>
      </c>
      <c r="Z128" s="186">
        <f t="shared" si="75"/>
        <v>0.74819464621819454</v>
      </c>
      <c r="AA128" s="101">
        <v>94</v>
      </c>
      <c r="AB128" s="102">
        <v>11</v>
      </c>
      <c r="AC128" s="103">
        <v>7</v>
      </c>
      <c r="AD128" s="102">
        <v>530.8202</v>
      </c>
      <c r="AE128" s="103">
        <v>40.281999999999996</v>
      </c>
      <c r="AF128" s="102">
        <v>2.7866</v>
      </c>
      <c r="AG128" s="104">
        <v>112</v>
      </c>
      <c r="AH128" s="105">
        <v>573.88880000000006</v>
      </c>
      <c r="AI128" s="106">
        <v>3769</v>
      </c>
      <c r="AJ128" s="102">
        <v>348</v>
      </c>
      <c r="AK128" s="103">
        <v>93</v>
      </c>
      <c r="AL128" s="102">
        <v>2949.3861999999999</v>
      </c>
      <c r="AM128" s="103">
        <v>505.37420000000003</v>
      </c>
      <c r="AN128" s="102">
        <v>37.398100000000007</v>
      </c>
      <c r="AO128" s="104">
        <v>4210</v>
      </c>
      <c r="AP128" s="107">
        <v>3492.1585</v>
      </c>
      <c r="AQ128" s="101">
        <v>1144</v>
      </c>
      <c r="AR128" s="102">
        <v>1131</v>
      </c>
      <c r="AS128" s="103">
        <v>216</v>
      </c>
      <c r="AT128" s="102">
        <v>830.10030000000006</v>
      </c>
      <c r="AU128" s="103">
        <v>1439.4809</v>
      </c>
      <c r="AV128" s="102">
        <v>161.27790000000002</v>
      </c>
      <c r="AW128" s="104">
        <v>2491</v>
      </c>
      <c r="AX128" s="105">
        <v>2430.8591000000001</v>
      </c>
      <c r="AY128" s="106">
        <v>313</v>
      </c>
      <c r="AZ128" s="102">
        <v>1309</v>
      </c>
      <c r="BA128" s="103">
        <v>51</v>
      </c>
      <c r="BB128" s="102">
        <v>112.4312</v>
      </c>
      <c r="BC128" s="103">
        <v>836.00829999999996</v>
      </c>
      <c r="BD128" s="102">
        <v>36.421900000000001</v>
      </c>
      <c r="BE128" s="104">
        <v>1673</v>
      </c>
      <c r="BF128" s="107">
        <v>984.8614</v>
      </c>
      <c r="BG128" s="101">
        <v>1453</v>
      </c>
      <c r="BH128" s="102">
        <v>126</v>
      </c>
      <c r="BI128" s="103">
        <v>51</v>
      </c>
      <c r="BJ128" s="102">
        <v>700.32489999999996</v>
      </c>
      <c r="BK128" s="103">
        <v>100.95710000000001</v>
      </c>
      <c r="BL128" s="102">
        <v>27.4495</v>
      </c>
      <c r="BM128" s="104">
        <v>1630</v>
      </c>
      <c r="BN128" s="105">
        <v>828.73149999999987</v>
      </c>
      <c r="BO128" s="101">
        <v>2426</v>
      </c>
      <c r="BP128" s="102">
        <v>1626</v>
      </c>
      <c r="BQ128" s="103">
        <v>177</v>
      </c>
      <c r="BR128" s="102">
        <v>1449.4677999999999</v>
      </c>
      <c r="BS128" s="103">
        <v>784.22669999999994</v>
      </c>
      <c r="BT128" s="102">
        <v>188.6584</v>
      </c>
      <c r="BU128" s="104">
        <v>4229</v>
      </c>
      <c r="BV128" s="105">
        <v>2422.3528999999994</v>
      </c>
      <c r="BW128" s="108">
        <v>14345</v>
      </c>
      <c r="BX128" s="109">
        <f>AA128+AI128+AQ128+AY128+BG128+BO128</f>
        <v>9199</v>
      </c>
      <c r="BY128" s="110">
        <f>BX128/BW128</f>
        <v>0.64126873475078428</v>
      </c>
      <c r="BZ128" s="108">
        <v>10732.852200000001</v>
      </c>
      <c r="CA128" s="109">
        <f>AD128+AL128+AT128+BB128+BJ128+BR128</f>
        <v>6572.5306</v>
      </c>
      <c r="CB128" s="110">
        <f>CA128/BZ128</f>
        <v>0.61237502180454872</v>
      </c>
    </row>
    <row r="129" spans="1:80" s="45" customFormat="1" x14ac:dyDescent="0.25">
      <c r="A129" s="93" t="s">
        <v>415</v>
      </c>
      <c r="B129" s="94" t="s">
        <v>416</v>
      </c>
      <c r="C129" s="95" t="s">
        <v>82</v>
      </c>
      <c r="D129" s="94" t="s">
        <v>417</v>
      </c>
      <c r="E129" s="95" t="s">
        <v>423</v>
      </c>
      <c r="F129" s="94" t="s">
        <v>419</v>
      </c>
      <c r="G129" s="95" t="s">
        <v>424</v>
      </c>
      <c r="H129" s="95" t="s">
        <v>27</v>
      </c>
      <c r="I129" s="96" t="s">
        <v>88</v>
      </c>
      <c r="J129" s="97">
        <v>0</v>
      </c>
      <c r="K129" s="97">
        <v>5</v>
      </c>
      <c r="L129" s="98">
        <f t="shared" si="116"/>
        <v>5</v>
      </c>
      <c r="M129" s="205">
        <f t="shared" si="118"/>
        <v>0.13086292277681486</v>
      </c>
      <c r="N129" s="206">
        <f t="shared" si="119"/>
        <v>0.19542531576929079</v>
      </c>
      <c r="O129" s="206">
        <f t="shared" si="120"/>
        <v>0.11977188324409019</v>
      </c>
      <c r="P129" s="206">
        <f t="shared" si="121"/>
        <v>0.1671669392047184</v>
      </c>
      <c r="Q129" s="206">
        <f t="shared" si="122"/>
        <v>0.29425570561951558</v>
      </c>
      <c r="R129" s="207">
        <f t="shared" si="123"/>
        <v>5.4426314651971605E-2</v>
      </c>
      <c r="S129" s="208">
        <f t="shared" si="124"/>
        <v>0.11114166207579766</v>
      </c>
      <c r="T129" s="99">
        <f t="shared" si="69"/>
        <v>4.7170999999999994</v>
      </c>
      <c r="U129" s="100">
        <f t="shared" si="70"/>
        <v>0.81754726224783858</v>
      </c>
      <c r="V129" s="100">
        <f t="shared" si="71"/>
        <v>0.84980192431045543</v>
      </c>
      <c r="W129" s="100">
        <f t="shared" si="72"/>
        <v>0.61950471698113208</v>
      </c>
      <c r="X129" s="100">
        <f t="shared" si="73"/>
        <v>0.503774375</v>
      </c>
      <c r="Y129" s="180">
        <f t="shared" si="74"/>
        <v>0.67917985227739019</v>
      </c>
      <c r="Z129" s="186">
        <f t="shared" si="75"/>
        <v>0.73912525936442053</v>
      </c>
      <c r="AA129" s="101">
        <v>62</v>
      </c>
      <c r="AB129" s="102">
        <v>2</v>
      </c>
      <c r="AC129" s="103">
        <v>8</v>
      </c>
      <c r="AD129" s="102">
        <v>329.56279999999998</v>
      </c>
      <c r="AE129" s="103">
        <v>3.6560000000000001</v>
      </c>
      <c r="AF129" s="102">
        <v>6.4123999999999999</v>
      </c>
      <c r="AG129" s="104">
        <v>72</v>
      </c>
      <c r="AH129" s="105">
        <v>339.63119999999998</v>
      </c>
      <c r="AI129" s="106">
        <v>2298</v>
      </c>
      <c r="AJ129" s="102">
        <v>59</v>
      </c>
      <c r="AK129" s="103">
        <v>72</v>
      </c>
      <c r="AL129" s="102">
        <v>1868.0518999999999</v>
      </c>
      <c r="AM129" s="103">
        <v>83.023399999999995</v>
      </c>
      <c r="AN129" s="102">
        <v>34.747</v>
      </c>
      <c r="AO129" s="104">
        <v>2429</v>
      </c>
      <c r="AP129" s="107">
        <v>1985.8223</v>
      </c>
      <c r="AQ129" s="101">
        <v>914</v>
      </c>
      <c r="AR129" s="102">
        <v>426</v>
      </c>
      <c r="AS129" s="103">
        <v>219</v>
      </c>
      <c r="AT129" s="102">
        <v>610.52250000000004</v>
      </c>
      <c r="AU129" s="103">
        <v>562.71740000000011</v>
      </c>
      <c r="AV129" s="102">
        <v>151.60130000000004</v>
      </c>
      <c r="AW129" s="104">
        <v>1559</v>
      </c>
      <c r="AX129" s="105">
        <v>1324.8412000000001</v>
      </c>
      <c r="AY129" s="106">
        <v>171</v>
      </c>
      <c r="AZ129" s="102">
        <v>869</v>
      </c>
      <c r="BA129" s="103">
        <v>20</v>
      </c>
      <c r="BB129" s="102">
        <v>62.236899999999999</v>
      </c>
      <c r="BC129" s="103">
        <v>580.49639999999999</v>
      </c>
      <c r="BD129" s="102">
        <v>13.941700000000001</v>
      </c>
      <c r="BE129" s="104">
        <v>1060</v>
      </c>
      <c r="BF129" s="107">
        <v>656.67499999999995</v>
      </c>
      <c r="BG129" s="101">
        <v>1071</v>
      </c>
      <c r="BH129" s="102">
        <v>480</v>
      </c>
      <c r="BI129" s="103">
        <v>49</v>
      </c>
      <c r="BJ129" s="102">
        <v>536.16030000000001</v>
      </c>
      <c r="BK129" s="103">
        <v>238.09969999999998</v>
      </c>
      <c r="BL129" s="102">
        <v>31.779</v>
      </c>
      <c r="BM129" s="104">
        <v>1600</v>
      </c>
      <c r="BN129" s="105">
        <v>806.03899999999999</v>
      </c>
      <c r="BO129" s="101">
        <v>753</v>
      </c>
      <c r="BP129" s="102">
        <v>1003</v>
      </c>
      <c r="BQ129" s="103">
        <v>681</v>
      </c>
      <c r="BR129" s="102">
        <v>482.56970000000001</v>
      </c>
      <c r="BS129" s="103">
        <v>465.70730000000003</v>
      </c>
      <c r="BT129" s="102">
        <v>706.88429999999994</v>
      </c>
      <c r="BU129" s="104">
        <v>2437</v>
      </c>
      <c r="BV129" s="105">
        <v>1655.1613</v>
      </c>
      <c r="BW129" s="108">
        <v>9157</v>
      </c>
      <c r="BX129" s="109">
        <f>AA129+AI129+AQ129+AY129+BG129+BO129</f>
        <v>5269</v>
      </c>
      <c r="BY129" s="110">
        <f>BX129/BW129</f>
        <v>0.57540679261766958</v>
      </c>
      <c r="BZ129" s="108">
        <v>6768.1699999999992</v>
      </c>
      <c r="CA129" s="109">
        <f>AD129+AL129+AT129+BB129+BJ129+BR129</f>
        <v>3889.1041</v>
      </c>
      <c r="CB129" s="110">
        <f>CA129/BZ129</f>
        <v>0.57461678710788888</v>
      </c>
    </row>
    <row r="130" spans="1:80" s="45" customFormat="1" x14ac:dyDescent="0.25">
      <c r="A130" s="93" t="s">
        <v>415</v>
      </c>
      <c r="B130" s="94" t="s">
        <v>416</v>
      </c>
      <c r="C130" s="95" t="s">
        <v>82</v>
      </c>
      <c r="D130" s="94" t="s">
        <v>417</v>
      </c>
      <c r="E130" s="95" t="s">
        <v>425</v>
      </c>
      <c r="F130" s="94" t="s">
        <v>419</v>
      </c>
      <c r="G130" s="95" t="s">
        <v>426</v>
      </c>
      <c r="H130" s="95" t="s">
        <v>27</v>
      </c>
      <c r="I130" s="96" t="s">
        <v>88</v>
      </c>
      <c r="J130" s="97">
        <v>0</v>
      </c>
      <c r="K130" s="97">
        <v>6</v>
      </c>
      <c r="L130" s="98">
        <f t="shared" si="116"/>
        <v>5</v>
      </c>
      <c r="M130" s="205">
        <f t="shared" si="118"/>
        <v>0.14659816747859597</v>
      </c>
      <c r="N130" s="206">
        <f t="shared" si="119"/>
        <v>3.289288601678287E-2</v>
      </c>
      <c r="O130" s="206">
        <f t="shared" si="120"/>
        <v>0.22391984385804917</v>
      </c>
      <c r="P130" s="206">
        <f t="shared" si="121"/>
        <v>0.17802612699550244</v>
      </c>
      <c r="Q130" s="206">
        <f t="shared" si="122"/>
        <v>0.12663897243578051</v>
      </c>
      <c r="R130" s="207">
        <f t="shared" si="123"/>
        <v>2.0320154300762918E-2</v>
      </c>
      <c r="S130" s="208">
        <f t="shared" si="124"/>
        <v>7.9737497278982022E-2</v>
      </c>
      <c r="T130" s="99">
        <f t="shared" si="69"/>
        <v>7.1786641509433959</v>
      </c>
      <c r="U130" s="100">
        <f t="shared" si="70"/>
        <v>1.1980014336917564</v>
      </c>
      <c r="V130" s="100">
        <f t="shared" si="71"/>
        <v>0.84911223860130269</v>
      </c>
      <c r="W130" s="100">
        <f t="shared" si="72"/>
        <v>0.55679355095541394</v>
      </c>
      <c r="X130" s="100">
        <f t="shared" si="73"/>
        <v>0.52559909090909085</v>
      </c>
      <c r="Y130" s="180">
        <f t="shared" si="74"/>
        <v>0.47718702702702698</v>
      </c>
      <c r="Z130" s="186">
        <f t="shared" si="75"/>
        <v>0.75166521671826625</v>
      </c>
      <c r="AA130" s="101">
        <v>50</v>
      </c>
      <c r="AB130" s="102">
        <v>3</v>
      </c>
      <c r="AC130" s="103"/>
      <c r="AD130" s="102">
        <v>363.92750000000001</v>
      </c>
      <c r="AE130" s="103">
        <v>16.541699999999999</v>
      </c>
      <c r="AF130" s="102"/>
      <c r="AG130" s="104">
        <v>53</v>
      </c>
      <c r="AH130" s="105">
        <v>380.4692</v>
      </c>
      <c r="AI130" s="106">
        <v>276</v>
      </c>
      <c r="AJ130" s="102">
        <v>3</v>
      </c>
      <c r="AK130" s="103"/>
      <c r="AL130" s="102">
        <v>331.60590000000002</v>
      </c>
      <c r="AM130" s="103">
        <v>2.6364999999999998</v>
      </c>
      <c r="AN130" s="102"/>
      <c r="AO130" s="104">
        <v>279</v>
      </c>
      <c r="AP130" s="107">
        <v>334.24240000000003</v>
      </c>
      <c r="AQ130" s="101">
        <v>1400</v>
      </c>
      <c r="AR130" s="102">
        <v>1171</v>
      </c>
      <c r="AS130" s="103">
        <v>346</v>
      </c>
      <c r="AT130" s="102">
        <v>937.91449999999998</v>
      </c>
      <c r="AU130" s="103">
        <v>1300.279</v>
      </c>
      <c r="AV130" s="102">
        <v>238.66690000000003</v>
      </c>
      <c r="AW130" s="104">
        <v>2917</v>
      </c>
      <c r="AX130" s="105">
        <v>2476.8604</v>
      </c>
      <c r="AY130" s="106">
        <v>282</v>
      </c>
      <c r="AZ130" s="102">
        <v>963</v>
      </c>
      <c r="BA130" s="103">
        <v>11</v>
      </c>
      <c r="BB130" s="102">
        <v>75.592500000000001</v>
      </c>
      <c r="BC130" s="103">
        <v>606.00739999999996</v>
      </c>
      <c r="BD130" s="102">
        <v>17.732800000000001</v>
      </c>
      <c r="BE130" s="104">
        <v>1256</v>
      </c>
      <c r="BF130" s="107">
        <v>699.33269999999993</v>
      </c>
      <c r="BG130" s="101">
        <v>595</v>
      </c>
      <c r="BH130" s="102">
        <v>37</v>
      </c>
      <c r="BI130" s="103">
        <v>28</v>
      </c>
      <c r="BJ130" s="102">
        <v>302.6474</v>
      </c>
      <c r="BK130" s="103">
        <v>32.518299999999996</v>
      </c>
      <c r="BL130" s="102">
        <v>11.729700000000001</v>
      </c>
      <c r="BM130" s="104">
        <v>660</v>
      </c>
      <c r="BN130" s="105">
        <v>346.8954</v>
      </c>
      <c r="BO130" s="101">
        <v>723</v>
      </c>
      <c r="BP130" s="102">
        <v>562</v>
      </c>
      <c r="BQ130" s="103">
        <v>10</v>
      </c>
      <c r="BR130" s="102">
        <v>444.27019999999999</v>
      </c>
      <c r="BS130" s="103">
        <v>167.55529999999999</v>
      </c>
      <c r="BT130" s="102">
        <v>6.1317000000000004</v>
      </c>
      <c r="BU130" s="104">
        <v>1295</v>
      </c>
      <c r="BV130" s="105">
        <v>617.95719999999994</v>
      </c>
      <c r="BW130" s="108">
        <v>6460</v>
      </c>
      <c r="BX130" s="109">
        <f>AA130+AI130+AQ130+AY130+BG130+BO130</f>
        <v>3326</v>
      </c>
      <c r="BY130" s="110">
        <f>BX130/BW130</f>
        <v>0.51486068111455108</v>
      </c>
      <c r="BZ130" s="108">
        <v>4855.7573000000002</v>
      </c>
      <c r="CA130" s="109">
        <f>AD130+AL130+AT130+BB130+BJ130+BR130</f>
        <v>2455.9580000000001</v>
      </c>
      <c r="CB130" s="110">
        <f>CA130/BZ130</f>
        <v>0.5057826922280485</v>
      </c>
    </row>
    <row r="131" spans="1:80" x14ac:dyDescent="0.25">
      <c r="A131" s="112" t="s">
        <v>415</v>
      </c>
      <c r="B131" s="113" t="s">
        <v>416</v>
      </c>
      <c r="C131" s="114" t="s">
        <v>82</v>
      </c>
      <c r="D131" s="113" t="s">
        <v>417</v>
      </c>
      <c r="E131" s="114" t="s">
        <v>427</v>
      </c>
      <c r="F131" s="113" t="s">
        <v>419</v>
      </c>
      <c r="G131" s="114" t="s">
        <v>428</v>
      </c>
      <c r="H131" s="114" t="s">
        <v>27</v>
      </c>
      <c r="I131" s="115" t="s">
        <v>88</v>
      </c>
      <c r="J131" s="116">
        <v>1</v>
      </c>
      <c r="K131" s="116">
        <v>5</v>
      </c>
      <c r="L131" s="117">
        <f t="shared" si="116"/>
        <v>3</v>
      </c>
      <c r="M131" s="209">
        <f t="shared" si="118"/>
        <v>0.10668394186259013</v>
      </c>
      <c r="N131" s="210">
        <f t="shared" si="119"/>
        <v>0.17200584553088491</v>
      </c>
      <c r="O131" s="210">
        <f t="shared" si="120"/>
        <v>0.13998881711829803</v>
      </c>
      <c r="P131" s="210">
        <f t="shared" si="121"/>
        <v>0</v>
      </c>
      <c r="Q131" s="210">
        <f t="shared" si="122"/>
        <v>0</v>
      </c>
      <c r="R131" s="211">
        <f t="shared" si="123"/>
        <v>0.11443637297005277</v>
      </c>
      <c r="S131" s="212">
        <f t="shared" si="124"/>
        <v>0.11582420312924924</v>
      </c>
      <c r="T131" s="118">
        <f t="shared" si="69"/>
        <v>4.0717500000000006</v>
      </c>
      <c r="U131" s="119">
        <f t="shared" si="70"/>
        <v>0.95615120350109406</v>
      </c>
      <c r="V131" s="119">
        <f t="shared" si="71"/>
        <v>0.88534488279016588</v>
      </c>
      <c r="W131" s="119" t="str">
        <f t="shared" si="72"/>
        <v>-</v>
      </c>
      <c r="X131" s="119" t="str">
        <f t="shared" si="73"/>
        <v>-</v>
      </c>
      <c r="Y131" s="181">
        <f t="shared" si="74"/>
        <v>1.1841204831575365</v>
      </c>
      <c r="Z131" s="187">
        <f t="shared" si="75"/>
        <v>1.0712821537059538</v>
      </c>
      <c r="AA131" s="120">
        <v>56</v>
      </c>
      <c r="AB131" s="121">
        <v>11</v>
      </c>
      <c r="AC131" s="122">
        <v>1</v>
      </c>
      <c r="AD131" s="121">
        <v>254.36760000000001</v>
      </c>
      <c r="AE131" s="122">
        <v>19.447600000000001</v>
      </c>
      <c r="AF131" s="121">
        <v>3.0638000000000001</v>
      </c>
      <c r="AG131" s="123">
        <v>68</v>
      </c>
      <c r="AH131" s="124">
        <v>276.87900000000002</v>
      </c>
      <c r="AI131" s="125">
        <v>1766</v>
      </c>
      <c r="AJ131" s="121">
        <v>38</v>
      </c>
      <c r="AK131" s="122">
        <v>24</v>
      </c>
      <c r="AL131" s="121">
        <v>1674.412</v>
      </c>
      <c r="AM131" s="122">
        <v>59.287099999999995</v>
      </c>
      <c r="AN131" s="121">
        <v>14.145299999999999</v>
      </c>
      <c r="AO131" s="123">
        <v>1828</v>
      </c>
      <c r="AP131" s="126">
        <v>1747.8444</v>
      </c>
      <c r="AQ131" s="120">
        <v>910</v>
      </c>
      <c r="AR131" s="121">
        <v>638</v>
      </c>
      <c r="AS131" s="122">
        <v>201</v>
      </c>
      <c r="AT131" s="121">
        <v>675.29309999999998</v>
      </c>
      <c r="AU131" s="122">
        <v>719.77279999999996</v>
      </c>
      <c r="AV131" s="121">
        <v>153.40230000000003</v>
      </c>
      <c r="AW131" s="123">
        <v>1749</v>
      </c>
      <c r="AX131" s="124">
        <v>1548.4682</v>
      </c>
      <c r="AY131" s="125"/>
      <c r="AZ131" s="121"/>
      <c r="BA131" s="122"/>
      <c r="BB131" s="121"/>
      <c r="BC131" s="122"/>
      <c r="BD131" s="121"/>
      <c r="BE131" s="123"/>
      <c r="BF131" s="126"/>
      <c r="BG131" s="120"/>
      <c r="BH131" s="121"/>
      <c r="BI131" s="122"/>
      <c r="BJ131" s="121"/>
      <c r="BK131" s="122"/>
      <c r="BL131" s="121"/>
      <c r="BM131" s="123"/>
      <c r="BN131" s="124"/>
      <c r="BO131" s="120">
        <v>1441</v>
      </c>
      <c r="BP131" s="121">
        <v>1496</v>
      </c>
      <c r="BQ131" s="122">
        <v>2</v>
      </c>
      <c r="BR131" s="121">
        <v>1512.5371</v>
      </c>
      <c r="BS131" s="122">
        <v>1965.3894</v>
      </c>
      <c r="BT131" s="121">
        <v>2.2035999999999998</v>
      </c>
      <c r="BU131" s="123">
        <v>2939</v>
      </c>
      <c r="BV131" s="124">
        <v>3480.1300999999999</v>
      </c>
      <c r="BW131" s="127">
        <v>6584</v>
      </c>
      <c r="BX131" s="128">
        <f>AA131+AI131+AQ131+AY131+BG131+BO131</f>
        <v>4173</v>
      </c>
      <c r="BY131" s="129">
        <f>BX131/BW131</f>
        <v>0.63380923450789795</v>
      </c>
      <c r="BZ131" s="127">
        <v>7053.3217000000004</v>
      </c>
      <c r="CA131" s="128">
        <f>AD131+AL131+AT131+BB131+BJ131+BR131</f>
        <v>4116.6098000000002</v>
      </c>
      <c r="CB131" s="129">
        <f>CA131/BZ131</f>
        <v>0.58364129343483651</v>
      </c>
    </row>
    <row r="132" spans="1:80" ht="9" thickBot="1" x14ac:dyDescent="0.3">
      <c r="A132" s="131" t="s">
        <v>429</v>
      </c>
      <c r="B132" s="132"/>
      <c r="C132" s="132"/>
      <c r="D132" s="132"/>
      <c r="E132" s="132"/>
      <c r="F132" s="132" t="s">
        <v>416</v>
      </c>
      <c r="G132" s="132" t="s">
        <v>7</v>
      </c>
      <c r="H132" s="132"/>
      <c r="I132" s="133"/>
      <c r="J132" s="134">
        <v>10</v>
      </c>
      <c r="K132" s="134">
        <f>SUM(K127:K131)</f>
        <v>32</v>
      </c>
      <c r="L132" s="135">
        <f t="shared" si="116"/>
        <v>5</v>
      </c>
      <c r="M132" s="213">
        <f>SUM(M127:M131)</f>
        <v>0.99999999999999989</v>
      </c>
      <c r="N132" s="214">
        <f t="shared" ref="N132:R132" si="125">SUM(N127:N131)</f>
        <v>1</v>
      </c>
      <c r="O132" s="214">
        <f t="shared" si="125"/>
        <v>1</v>
      </c>
      <c r="P132" s="214">
        <f t="shared" si="125"/>
        <v>1</v>
      </c>
      <c r="Q132" s="214">
        <f t="shared" si="125"/>
        <v>1.0000000000000002</v>
      </c>
      <c r="R132" s="215">
        <f t="shared" si="125"/>
        <v>1.0000000000000002</v>
      </c>
      <c r="S132" s="216">
        <f>SUM(S127:S131)</f>
        <v>1</v>
      </c>
      <c r="T132" s="136">
        <f t="shared" si="69"/>
        <v>5.5574310492505363</v>
      </c>
      <c r="U132" s="137">
        <f t="shared" si="70"/>
        <v>0.8941869676170362</v>
      </c>
      <c r="V132" s="137">
        <f t="shared" si="71"/>
        <v>1.0225913561985762</v>
      </c>
      <c r="W132" s="137">
        <f t="shared" si="72"/>
        <v>0.64769312448474847</v>
      </c>
      <c r="X132" s="137">
        <f t="shared" si="73"/>
        <v>0.53355021425788851</v>
      </c>
      <c r="Y132" s="182">
        <f t="shared" si="74"/>
        <v>0.98366698796739527</v>
      </c>
      <c r="Z132" s="138">
        <f t="shared" si="75"/>
        <v>0.94030211540540121</v>
      </c>
      <c r="AA132" s="139">
        <v>408</v>
      </c>
      <c r="AB132" s="140">
        <v>37</v>
      </c>
      <c r="AC132" s="141">
        <v>22</v>
      </c>
      <c r="AD132" s="140">
        <v>2429.2601</v>
      </c>
      <c r="AE132" s="141">
        <v>135.10219999999998</v>
      </c>
      <c r="AF132" s="140">
        <v>30.957999999999998</v>
      </c>
      <c r="AG132" s="142">
        <v>467</v>
      </c>
      <c r="AH132" s="143">
        <v>2595.3203000000003</v>
      </c>
      <c r="AI132" s="144">
        <v>10370</v>
      </c>
      <c r="AJ132" s="140">
        <v>716</v>
      </c>
      <c r="AK132" s="141">
        <v>278</v>
      </c>
      <c r="AL132" s="140">
        <v>9057.902</v>
      </c>
      <c r="AM132" s="141">
        <v>994.63319999999999</v>
      </c>
      <c r="AN132" s="140">
        <v>109.00550000000001</v>
      </c>
      <c r="AO132" s="142">
        <v>11364</v>
      </c>
      <c r="AP132" s="145">
        <v>10161.5407</v>
      </c>
      <c r="AQ132" s="139">
        <v>5091</v>
      </c>
      <c r="AR132" s="140">
        <v>4214</v>
      </c>
      <c r="AS132" s="141">
        <v>1512</v>
      </c>
      <c r="AT132" s="140">
        <v>4008.5243999999998</v>
      </c>
      <c r="AU132" s="141">
        <v>5612.2896999999994</v>
      </c>
      <c r="AV132" s="140">
        <v>1440.5566000000001</v>
      </c>
      <c r="AW132" s="142">
        <v>10817</v>
      </c>
      <c r="AX132" s="143">
        <v>11061.370699999999</v>
      </c>
      <c r="AY132" s="144">
        <v>944</v>
      </c>
      <c r="AZ132" s="140">
        <v>4784</v>
      </c>
      <c r="BA132" s="141">
        <v>337</v>
      </c>
      <c r="BB132" s="140">
        <v>337.03489999999999</v>
      </c>
      <c r="BC132" s="141">
        <v>3234.8933999999999</v>
      </c>
      <c r="BD132" s="140">
        <v>356.33050000000003</v>
      </c>
      <c r="BE132" s="142">
        <v>6065</v>
      </c>
      <c r="BF132" s="145">
        <v>3928.2587999999996</v>
      </c>
      <c r="BG132" s="139">
        <v>4153</v>
      </c>
      <c r="BH132" s="140">
        <v>716</v>
      </c>
      <c r="BI132" s="141">
        <v>265</v>
      </c>
      <c r="BJ132" s="140">
        <v>2158.9016999999999</v>
      </c>
      <c r="BK132" s="141">
        <v>431.4323</v>
      </c>
      <c r="BL132" s="140">
        <v>148.91279999999998</v>
      </c>
      <c r="BM132" s="142">
        <v>5134</v>
      </c>
      <c r="BN132" s="143">
        <v>2739.2467999999999</v>
      </c>
      <c r="BO132" s="139">
        <v>16267</v>
      </c>
      <c r="BP132" s="140">
        <v>11732</v>
      </c>
      <c r="BQ132" s="141">
        <v>2917</v>
      </c>
      <c r="BR132" s="140">
        <v>12981.656199999999</v>
      </c>
      <c r="BS132" s="141">
        <v>12724.624599999996</v>
      </c>
      <c r="BT132" s="140">
        <v>4704.7678000000005</v>
      </c>
      <c r="BU132" s="142">
        <v>30916</v>
      </c>
      <c r="BV132" s="143">
        <v>30411.048599999991</v>
      </c>
      <c r="BW132" s="146">
        <v>64763</v>
      </c>
      <c r="BX132" s="147">
        <f t="shared" si="76"/>
        <v>37233</v>
      </c>
      <c r="BY132" s="148">
        <f t="shared" si="77"/>
        <v>0.57491160075969305</v>
      </c>
      <c r="BZ132" s="146">
        <v>60896.785899999995</v>
      </c>
      <c r="CA132" s="147">
        <f t="shared" si="78"/>
        <v>30973.279300000002</v>
      </c>
      <c r="CB132" s="148">
        <f t="shared" si="79"/>
        <v>0.50861927837804011</v>
      </c>
    </row>
    <row r="133" spans="1:80" s="45" customFormat="1" x14ac:dyDescent="0.25">
      <c r="A133" s="15" t="s">
        <v>430</v>
      </c>
      <c r="B133" s="16" t="s">
        <v>431</v>
      </c>
      <c r="C133" s="17" t="s">
        <v>69</v>
      </c>
      <c r="D133" s="16" t="s">
        <v>432</v>
      </c>
      <c r="E133" s="17" t="s">
        <v>433</v>
      </c>
      <c r="F133" s="16" t="s">
        <v>434</v>
      </c>
      <c r="G133" s="17" t="s">
        <v>435</v>
      </c>
      <c r="H133" s="17" t="s">
        <v>27</v>
      </c>
      <c r="I133" s="77" t="s">
        <v>52</v>
      </c>
      <c r="J133" s="78">
        <v>10</v>
      </c>
      <c r="K133" s="78">
        <v>6</v>
      </c>
      <c r="L133" s="79">
        <f t="shared" si="116"/>
        <v>5</v>
      </c>
      <c r="M133" s="201">
        <f>AH133/AH$141</f>
        <v>0.15249764220247417</v>
      </c>
      <c r="N133" s="202">
        <f>AP133/AP$141</f>
        <v>0.13941994432016203</v>
      </c>
      <c r="O133" s="202">
        <f>AX133/AX$141</f>
        <v>0.19274016123039411</v>
      </c>
      <c r="P133" s="202">
        <f>BF133/BF$141</f>
        <v>0.26483201332876233</v>
      </c>
      <c r="Q133" s="202">
        <f>BN133/BN$141</f>
        <v>0.30341547659367574</v>
      </c>
      <c r="R133" s="203">
        <f>BV133/BV$141</f>
        <v>0.36310179194537251</v>
      </c>
      <c r="S133" s="204">
        <f>BZ133/$BZ$141</f>
        <v>0.27652158695072815</v>
      </c>
      <c r="T133" s="91">
        <f t="shared" si="69"/>
        <v>3.8659977011494249</v>
      </c>
      <c r="U133" s="92">
        <f t="shared" si="70"/>
        <v>0.82746599310004942</v>
      </c>
      <c r="V133" s="92">
        <f t="shared" si="71"/>
        <v>1.1641445171849427</v>
      </c>
      <c r="W133" s="92">
        <f t="shared" si="72"/>
        <v>0.69525105315947844</v>
      </c>
      <c r="X133" s="92">
        <f t="shared" si="73"/>
        <v>0.51161743648960734</v>
      </c>
      <c r="Y133" s="179">
        <f t="shared" si="74"/>
        <v>0.90150852316000829</v>
      </c>
      <c r="Z133" s="185">
        <f t="shared" si="75"/>
        <v>0.8729154397118033</v>
      </c>
      <c r="AA133" s="38">
        <v>68</v>
      </c>
      <c r="AB133" s="39">
        <v>18</v>
      </c>
      <c r="AC133" s="40">
        <v>1</v>
      </c>
      <c r="AD133" s="39">
        <v>293.31889999999999</v>
      </c>
      <c r="AE133" s="40">
        <v>42.199100000000001</v>
      </c>
      <c r="AF133" s="39">
        <v>0.82379999999999998</v>
      </c>
      <c r="AG133" s="41">
        <v>87</v>
      </c>
      <c r="AH133" s="42">
        <v>336.34179999999998</v>
      </c>
      <c r="AI133" s="43">
        <v>1851</v>
      </c>
      <c r="AJ133" s="39">
        <v>139</v>
      </c>
      <c r="AK133" s="40">
        <v>39</v>
      </c>
      <c r="AL133" s="39">
        <v>1465.5059000000001</v>
      </c>
      <c r="AM133" s="40">
        <v>185.52680000000001</v>
      </c>
      <c r="AN133" s="39">
        <v>27.895800000000001</v>
      </c>
      <c r="AO133" s="41">
        <v>2029</v>
      </c>
      <c r="AP133" s="44">
        <v>1678.9285000000002</v>
      </c>
      <c r="AQ133" s="38">
        <v>814</v>
      </c>
      <c r="AR133" s="39">
        <v>1099</v>
      </c>
      <c r="AS133" s="40">
        <v>531</v>
      </c>
      <c r="AT133" s="39">
        <v>675.84829999999999</v>
      </c>
      <c r="AU133" s="40">
        <v>1666.7149999999999</v>
      </c>
      <c r="AV133" s="39">
        <v>502.60590000000002</v>
      </c>
      <c r="AW133" s="41">
        <v>2444</v>
      </c>
      <c r="AX133" s="42">
        <v>2845.1691999999998</v>
      </c>
      <c r="AY133" s="43">
        <v>294</v>
      </c>
      <c r="AZ133" s="39">
        <v>1620</v>
      </c>
      <c r="BA133" s="40">
        <v>80</v>
      </c>
      <c r="BB133" s="39">
        <v>109.64700000000001</v>
      </c>
      <c r="BC133" s="40">
        <v>1106.5992000000001</v>
      </c>
      <c r="BD133" s="39">
        <v>170.08439999999999</v>
      </c>
      <c r="BE133" s="41">
        <v>1994</v>
      </c>
      <c r="BF133" s="44">
        <v>1386.3306</v>
      </c>
      <c r="BG133" s="38">
        <v>1938</v>
      </c>
      <c r="BH133" s="39">
        <v>531</v>
      </c>
      <c r="BI133" s="40">
        <v>129</v>
      </c>
      <c r="BJ133" s="39">
        <v>925.19200000000001</v>
      </c>
      <c r="BK133" s="40">
        <v>339.71479999999997</v>
      </c>
      <c r="BL133" s="39">
        <v>64.275300000000001</v>
      </c>
      <c r="BM133" s="41">
        <v>2598</v>
      </c>
      <c r="BN133" s="42">
        <v>1329.1821</v>
      </c>
      <c r="BO133" s="38">
        <v>9158</v>
      </c>
      <c r="BP133" s="39">
        <v>4794</v>
      </c>
      <c r="BQ133" s="40">
        <v>491</v>
      </c>
      <c r="BR133" s="39">
        <v>6512.8123999999998</v>
      </c>
      <c r="BS133" s="40">
        <v>5473.2756000000008</v>
      </c>
      <c r="BT133" s="39">
        <v>1034.3996000000002</v>
      </c>
      <c r="BU133" s="41">
        <v>14443</v>
      </c>
      <c r="BV133" s="42">
        <v>13020.4876</v>
      </c>
      <c r="BW133" s="55">
        <v>23595</v>
      </c>
      <c r="BX133" s="62">
        <f t="shared" ref="BX133:BX140" si="126">AA133+AI133+AQ133+AY133+BG133+BO133</f>
        <v>14123</v>
      </c>
      <c r="BY133" s="63">
        <f t="shared" ref="BY133:BY140" si="127">BX133/BW133</f>
        <v>0.59855901674083489</v>
      </c>
      <c r="BZ133" s="55">
        <v>20596.4398</v>
      </c>
      <c r="CA133" s="62">
        <f t="shared" ref="CA133:CA140" si="128">AD133+AL133+AT133+BB133+BJ133+BR133</f>
        <v>9982.3244999999988</v>
      </c>
      <c r="CB133" s="63">
        <f t="shared" ref="CB133:CB140" si="129">CA133/BZ133</f>
        <v>0.48466262115843917</v>
      </c>
    </row>
    <row r="134" spans="1:80" s="45" customFormat="1" x14ac:dyDescent="0.25">
      <c r="A134" s="93" t="s">
        <v>430</v>
      </c>
      <c r="B134" s="94" t="s">
        <v>431</v>
      </c>
      <c r="C134" s="95" t="s">
        <v>82</v>
      </c>
      <c r="D134" s="94" t="s">
        <v>436</v>
      </c>
      <c r="E134" s="95" t="s">
        <v>437</v>
      </c>
      <c r="F134" s="94" t="s">
        <v>438</v>
      </c>
      <c r="G134" s="95" t="s">
        <v>439</v>
      </c>
      <c r="H134" s="95" t="s">
        <v>27</v>
      </c>
      <c r="I134" s="96" t="s">
        <v>88</v>
      </c>
      <c r="J134" s="97">
        <v>1</v>
      </c>
      <c r="K134" s="97">
        <v>6</v>
      </c>
      <c r="L134" s="98">
        <f t="shared" si="116"/>
        <v>5</v>
      </c>
      <c r="M134" s="205">
        <f t="shared" ref="M134:M140" si="130">AH134/AH$141</f>
        <v>0.17748505919668892</v>
      </c>
      <c r="N134" s="206">
        <f t="shared" ref="N134:N140" si="131">AP134/AP$141</f>
        <v>0.22761776764049846</v>
      </c>
      <c r="O134" s="206">
        <f t="shared" ref="O134:O140" si="132">AX134/AX$141</f>
        <v>0.18299613691750274</v>
      </c>
      <c r="P134" s="206">
        <f t="shared" ref="P134:P140" si="133">BF134/BF$141</f>
        <v>0.23116252670182474</v>
      </c>
      <c r="Q134" s="206">
        <f t="shared" ref="Q134:Q140" si="134">BN134/BN$141</f>
        <v>0.19573976745944804</v>
      </c>
      <c r="R134" s="207">
        <f t="shared" ref="R134:R140" si="135">BV134/BV$141</f>
        <v>0.16203539634142572</v>
      </c>
      <c r="S134" s="208">
        <f t="shared" ref="S134:S140" si="136">BZ134/$BZ$141</f>
        <v>0.18409063638446349</v>
      </c>
      <c r="T134" s="99">
        <f t="shared" si="69"/>
        <v>4.9550999999999998</v>
      </c>
      <c r="U134" s="100">
        <f t="shared" si="70"/>
        <v>0.87321691621535524</v>
      </c>
      <c r="V134" s="100">
        <f t="shared" si="71"/>
        <v>0.88423273322422258</v>
      </c>
      <c r="W134" s="100">
        <f t="shared" si="72"/>
        <v>0.66378447613823366</v>
      </c>
      <c r="X134" s="100">
        <f t="shared" si="73"/>
        <v>0.49565526011560695</v>
      </c>
      <c r="Y134" s="180">
        <f t="shared" si="74"/>
        <v>0.83543298346513295</v>
      </c>
      <c r="Z134" s="186">
        <f t="shared" si="75"/>
        <v>0.81710332518920203</v>
      </c>
      <c r="AA134" s="101">
        <v>68</v>
      </c>
      <c r="AB134" s="102">
        <v>11</v>
      </c>
      <c r="AC134" s="103"/>
      <c r="AD134" s="102">
        <v>359.55259999999998</v>
      </c>
      <c r="AE134" s="103">
        <v>31.900300000000001</v>
      </c>
      <c r="AF134" s="102"/>
      <c r="AG134" s="104">
        <v>79</v>
      </c>
      <c r="AH134" s="105">
        <v>391.4529</v>
      </c>
      <c r="AI134" s="106">
        <v>2965</v>
      </c>
      <c r="AJ134" s="102">
        <v>144</v>
      </c>
      <c r="AK134" s="103">
        <v>30</v>
      </c>
      <c r="AL134" s="102">
        <v>2502.6988000000001</v>
      </c>
      <c r="AM134" s="103">
        <v>223.21269999999998</v>
      </c>
      <c r="AN134" s="102">
        <v>15.116400000000001</v>
      </c>
      <c r="AO134" s="104">
        <v>3139</v>
      </c>
      <c r="AP134" s="107">
        <v>2741.0279</v>
      </c>
      <c r="AQ134" s="101">
        <v>1413</v>
      </c>
      <c r="AR134" s="102">
        <v>1171</v>
      </c>
      <c r="AS134" s="103">
        <v>471</v>
      </c>
      <c r="AT134" s="102">
        <v>809.46529999999996</v>
      </c>
      <c r="AU134" s="103">
        <v>1503.0974000000001</v>
      </c>
      <c r="AV134" s="102">
        <v>388.76830000000001</v>
      </c>
      <c r="AW134" s="104">
        <v>3055</v>
      </c>
      <c r="AX134" s="105">
        <v>2701.3310000000001</v>
      </c>
      <c r="AY134" s="106">
        <v>247</v>
      </c>
      <c r="AZ134" s="102">
        <v>1547</v>
      </c>
      <c r="BA134" s="103">
        <v>29</v>
      </c>
      <c r="BB134" s="102">
        <v>98.967299999999994</v>
      </c>
      <c r="BC134" s="103">
        <v>1078.4858999999999</v>
      </c>
      <c r="BD134" s="102">
        <v>32.625900000000001</v>
      </c>
      <c r="BE134" s="104">
        <v>1823</v>
      </c>
      <c r="BF134" s="107">
        <v>1210.0790999999999</v>
      </c>
      <c r="BG134" s="101">
        <v>1305</v>
      </c>
      <c r="BH134" s="102">
        <v>297</v>
      </c>
      <c r="BI134" s="103">
        <v>128</v>
      </c>
      <c r="BJ134" s="102">
        <v>612.7817</v>
      </c>
      <c r="BK134" s="103">
        <v>172.90170000000001</v>
      </c>
      <c r="BL134" s="102">
        <v>71.80019999999999</v>
      </c>
      <c r="BM134" s="104">
        <v>1730</v>
      </c>
      <c r="BN134" s="105">
        <v>857.48360000000002</v>
      </c>
      <c r="BO134" s="101">
        <v>3600</v>
      </c>
      <c r="BP134" s="102">
        <v>3220</v>
      </c>
      <c r="BQ134" s="103">
        <v>135</v>
      </c>
      <c r="BR134" s="102">
        <v>2578.3076000000001</v>
      </c>
      <c r="BS134" s="103">
        <v>3057.0618999999997</v>
      </c>
      <c r="BT134" s="102">
        <v>175.06689999999998</v>
      </c>
      <c r="BU134" s="104">
        <v>6955</v>
      </c>
      <c r="BV134" s="105">
        <v>5810.4363999999996</v>
      </c>
      <c r="BW134" s="108">
        <v>16781</v>
      </c>
      <c r="BX134" s="109">
        <f t="shared" si="126"/>
        <v>9598</v>
      </c>
      <c r="BY134" s="110">
        <f t="shared" si="127"/>
        <v>0.57195637923842446</v>
      </c>
      <c r="BZ134" s="108">
        <v>13711.810899999999</v>
      </c>
      <c r="CA134" s="109">
        <f t="shared" si="128"/>
        <v>6961.7732999999998</v>
      </c>
      <c r="CB134" s="110">
        <f t="shared" si="129"/>
        <v>0.50772092401011748</v>
      </c>
    </row>
    <row r="135" spans="1:80" s="45" customFormat="1" x14ac:dyDescent="0.25">
      <c r="A135" s="93" t="s">
        <v>430</v>
      </c>
      <c r="B135" s="94" t="s">
        <v>431</v>
      </c>
      <c r="C135" s="95" t="s">
        <v>82</v>
      </c>
      <c r="D135" s="94" t="s">
        <v>440</v>
      </c>
      <c r="E135" s="95" t="s">
        <v>441</v>
      </c>
      <c r="F135" s="94" t="s">
        <v>442</v>
      </c>
      <c r="G135" s="95" t="s">
        <v>443</v>
      </c>
      <c r="H135" s="95" t="s">
        <v>27</v>
      </c>
      <c r="I135" s="96" t="s">
        <v>88</v>
      </c>
      <c r="J135" s="97">
        <v>0</v>
      </c>
      <c r="K135" s="97">
        <v>5</v>
      </c>
      <c r="L135" s="98">
        <f t="shared" si="116"/>
        <v>5</v>
      </c>
      <c r="M135" s="205">
        <f t="shared" si="130"/>
        <v>0.24741233960209819</v>
      </c>
      <c r="N135" s="206">
        <f t="shared" si="131"/>
        <v>0.18121078880628569</v>
      </c>
      <c r="O135" s="206">
        <f t="shared" si="132"/>
        <v>0.18842624938597791</v>
      </c>
      <c r="P135" s="206">
        <f t="shared" si="133"/>
        <v>0.22842858765528376</v>
      </c>
      <c r="Q135" s="206">
        <f t="shared" si="134"/>
        <v>0.16400505330991774</v>
      </c>
      <c r="R135" s="207">
        <f t="shared" si="135"/>
        <v>0.15138873021597057</v>
      </c>
      <c r="S135" s="208">
        <f t="shared" si="136"/>
        <v>0.1725503062056743</v>
      </c>
      <c r="T135" s="99">
        <f t="shared" si="69"/>
        <v>6.0631255555555565</v>
      </c>
      <c r="U135" s="100">
        <f t="shared" si="70"/>
        <v>0.80227349264705883</v>
      </c>
      <c r="V135" s="100">
        <f t="shared" si="71"/>
        <v>0.96949759498082966</v>
      </c>
      <c r="W135" s="100">
        <f t="shared" si="72"/>
        <v>0.61008551020408164</v>
      </c>
      <c r="X135" s="100">
        <f t="shared" si="73"/>
        <v>0.49893215277777769</v>
      </c>
      <c r="Y135" s="180">
        <f t="shared" si="74"/>
        <v>0.82078273359540366</v>
      </c>
      <c r="Z135" s="186">
        <f t="shared" si="75"/>
        <v>0.8189792072898745</v>
      </c>
      <c r="AA135" s="101">
        <v>77</v>
      </c>
      <c r="AB135" s="102">
        <v>11</v>
      </c>
      <c r="AC135" s="103">
        <v>2</v>
      </c>
      <c r="AD135" s="102">
        <v>499.54579999999999</v>
      </c>
      <c r="AE135" s="103">
        <v>44.058199999999999</v>
      </c>
      <c r="AF135" s="102">
        <v>2.0773000000000001</v>
      </c>
      <c r="AG135" s="104">
        <v>90</v>
      </c>
      <c r="AH135" s="105">
        <v>545.68130000000008</v>
      </c>
      <c r="AI135" s="106">
        <v>2583</v>
      </c>
      <c r="AJ135" s="102">
        <v>71</v>
      </c>
      <c r="AK135" s="103">
        <v>66</v>
      </c>
      <c r="AL135" s="102">
        <v>2026.4978999999998</v>
      </c>
      <c r="AM135" s="103">
        <v>116.06719999999999</v>
      </c>
      <c r="AN135" s="102">
        <v>39.6188</v>
      </c>
      <c r="AO135" s="104">
        <v>2720</v>
      </c>
      <c r="AP135" s="107">
        <v>2182.1839</v>
      </c>
      <c r="AQ135" s="101">
        <v>1502</v>
      </c>
      <c r="AR135" s="102">
        <v>1034</v>
      </c>
      <c r="AS135" s="103">
        <v>333</v>
      </c>
      <c r="AT135" s="102">
        <v>950.14440000000002</v>
      </c>
      <c r="AU135" s="103">
        <v>1552.2878999999998</v>
      </c>
      <c r="AV135" s="102">
        <v>279.05630000000002</v>
      </c>
      <c r="AW135" s="104">
        <v>2869</v>
      </c>
      <c r="AX135" s="105">
        <v>2781.4886000000001</v>
      </c>
      <c r="AY135" s="106">
        <v>190</v>
      </c>
      <c r="AZ135" s="102">
        <v>1674</v>
      </c>
      <c r="BA135" s="103">
        <v>96</v>
      </c>
      <c r="BB135" s="102">
        <v>69.368700000000004</v>
      </c>
      <c r="BC135" s="103">
        <v>1038.673</v>
      </c>
      <c r="BD135" s="102">
        <v>87.725899999999996</v>
      </c>
      <c r="BE135" s="104">
        <v>1960</v>
      </c>
      <c r="BF135" s="107">
        <v>1195.7675999999999</v>
      </c>
      <c r="BG135" s="101">
        <v>1113</v>
      </c>
      <c r="BH135" s="102">
        <v>289</v>
      </c>
      <c r="BI135" s="103">
        <v>38</v>
      </c>
      <c r="BJ135" s="102">
        <v>517.89089999999999</v>
      </c>
      <c r="BK135" s="103">
        <v>175.26419999999999</v>
      </c>
      <c r="BL135" s="102">
        <v>25.307199999999998</v>
      </c>
      <c r="BM135" s="104">
        <v>1440</v>
      </c>
      <c r="BN135" s="105">
        <v>718.46229999999991</v>
      </c>
      <c r="BO135" s="101">
        <v>3980</v>
      </c>
      <c r="BP135" s="102">
        <v>2487</v>
      </c>
      <c r="BQ135" s="103">
        <v>147</v>
      </c>
      <c r="BR135" s="102">
        <v>3014.6590999999999</v>
      </c>
      <c r="BS135" s="103">
        <v>2160.0643</v>
      </c>
      <c r="BT135" s="102">
        <v>253.93360000000001</v>
      </c>
      <c r="BU135" s="104">
        <v>6614</v>
      </c>
      <c r="BV135" s="105">
        <v>5428.6570000000002</v>
      </c>
      <c r="BW135" s="108">
        <v>15693</v>
      </c>
      <c r="BX135" s="109">
        <f t="shared" si="126"/>
        <v>9445</v>
      </c>
      <c r="BY135" s="110">
        <f t="shared" si="127"/>
        <v>0.60186070222392152</v>
      </c>
      <c r="BZ135" s="108">
        <v>12852.2407</v>
      </c>
      <c r="CA135" s="109">
        <f t="shared" si="128"/>
        <v>7078.1067999999996</v>
      </c>
      <c r="CB135" s="110">
        <f t="shared" si="129"/>
        <v>0.55072939927121034</v>
      </c>
    </row>
    <row r="136" spans="1:80" s="45" customFormat="1" x14ac:dyDescent="0.25">
      <c r="A136" s="93" t="s">
        <v>430</v>
      </c>
      <c r="B136" s="94" t="s">
        <v>431</v>
      </c>
      <c r="C136" s="95" t="s">
        <v>82</v>
      </c>
      <c r="D136" s="94" t="s">
        <v>444</v>
      </c>
      <c r="E136" s="95" t="s">
        <v>445</v>
      </c>
      <c r="F136" s="94" t="s">
        <v>446</v>
      </c>
      <c r="G136" s="95" t="s">
        <v>447</v>
      </c>
      <c r="H136" s="95" t="s">
        <v>27</v>
      </c>
      <c r="I136" s="96" t="s">
        <v>88</v>
      </c>
      <c r="J136" s="97">
        <v>2</v>
      </c>
      <c r="K136" s="97">
        <v>6</v>
      </c>
      <c r="L136" s="98">
        <f t="shared" si="116"/>
        <v>5</v>
      </c>
      <c r="M136" s="205">
        <f t="shared" si="130"/>
        <v>0.27815218860421514</v>
      </c>
      <c r="N136" s="206">
        <f t="shared" si="131"/>
        <v>0.25168494185114471</v>
      </c>
      <c r="O136" s="206">
        <f t="shared" si="132"/>
        <v>0.18452241272865144</v>
      </c>
      <c r="P136" s="206">
        <f t="shared" si="133"/>
        <v>0.1625227092784827</v>
      </c>
      <c r="Q136" s="206">
        <f t="shared" si="134"/>
        <v>0.1620763120288074</v>
      </c>
      <c r="R136" s="207">
        <f t="shared" si="135"/>
        <v>0.11825963473556331</v>
      </c>
      <c r="S136" s="208">
        <f t="shared" si="136"/>
        <v>0.16338605074295842</v>
      </c>
      <c r="T136" s="99">
        <f t="shared" si="69"/>
        <v>6.3904135416666676</v>
      </c>
      <c r="U136" s="100">
        <f t="shared" si="70"/>
        <v>0.83379658872077023</v>
      </c>
      <c r="V136" s="100">
        <f t="shared" si="71"/>
        <v>0.80730924718435104</v>
      </c>
      <c r="W136" s="100">
        <f t="shared" si="72"/>
        <v>0.5867355172413794</v>
      </c>
      <c r="X136" s="100">
        <f t="shared" si="73"/>
        <v>0.49790532959326789</v>
      </c>
      <c r="Y136" s="180">
        <f t="shared" si="74"/>
        <v>0.79176230395817793</v>
      </c>
      <c r="Z136" s="186">
        <f t="shared" si="75"/>
        <v>0.79348308665319178</v>
      </c>
      <c r="AA136" s="101">
        <v>88</v>
      </c>
      <c r="AB136" s="102">
        <v>6</v>
      </c>
      <c r="AC136" s="103">
        <v>2</v>
      </c>
      <c r="AD136" s="102">
        <v>598.24180000000001</v>
      </c>
      <c r="AE136" s="103">
        <v>13.769300000000001</v>
      </c>
      <c r="AF136" s="102">
        <v>1.4685999999999999</v>
      </c>
      <c r="AG136" s="104">
        <v>96</v>
      </c>
      <c r="AH136" s="105">
        <v>613.47970000000009</v>
      </c>
      <c r="AI136" s="106">
        <v>3531</v>
      </c>
      <c r="AJ136" s="102">
        <v>53</v>
      </c>
      <c r="AK136" s="103">
        <v>51</v>
      </c>
      <c r="AL136" s="102">
        <v>2870.3759999999997</v>
      </c>
      <c r="AM136" s="103">
        <v>118.1481</v>
      </c>
      <c r="AN136" s="102">
        <v>42.326499999999996</v>
      </c>
      <c r="AO136" s="104">
        <v>3635</v>
      </c>
      <c r="AP136" s="107">
        <v>3030.8505999999998</v>
      </c>
      <c r="AQ136" s="101">
        <v>1954</v>
      </c>
      <c r="AR136" s="102">
        <v>945</v>
      </c>
      <c r="AS136" s="103">
        <v>475</v>
      </c>
      <c r="AT136" s="102">
        <v>1178.8772000000001</v>
      </c>
      <c r="AU136" s="103">
        <v>1208.6755000000001</v>
      </c>
      <c r="AV136" s="102">
        <v>336.30869999999999</v>
      </c>
      <c r="AW136" s="104">
        <v>3374</v>
      </c>
      <c r="AX136" s="105">
        <v>2723.8614000000002</v>
      </c>
      <c r="AY136" s="106">
        <v>359</v>
      </c>
      <c r="AZ136" s="102">
        <v>1065</v>
      </c>
      <c r="BA136" s="103">
        <v>26</v>
      </c>
      <c r="BB136" s="102">
        <v>120.07389999999999</v>
      </c>
      <c r="BC136" s="103">
        <v>703.77600000000007</v>
      </c>
      <c r="BD136" s="102">
        <v>26.916600000000003</v>
      </c>
      <c r="BE136" s="104">
        <v>1450</v>
      </c>
      <c r="BF136" s="107">
        <v>850.76650000000006</v>
      </c>
      <c r="BG136" s="101">
        <v>1187</v>
      </c>
      <c r="BH136" s="102">
        <v>135</v>
      </c>
      <c r="BI136" s="103">
        <v>104</v>
      </c>
      <c r="BJ136" s="102">
        <v>573.64170000000001</v>
      </c>
      <c r="BK136" s="103">
        <v>89.411100000000005</v>
      </c>
      <c r="BL136" s="102">
        <v>46.9602</v>
      </c>
      <c r="BM136" s="104">
        <v>1426</v>
      </c>
      <c r="BN136" s="105">
        <v>710.01300000000003</v>
      </c>
      <c r="BO136" s="101">
        <v>2858</v>
      </c>
      <c r="BP136" s="102">
        <v>2255</v>
      </c>
      <c r="BQ136" s="103">
        <v>243</v>
      </c>
      <c r="BR136" s="102">
        <v>2059.6876000000002</v>
      </c>
      <c r="BS136" s="103">
        <v>1859.8438000000001</v>
      </c>
      <c r="BT136" s="102">
        <v>321.14750000000004</v>
      </c>
      <c r="BU136" s="104">
        <v>5356</v>
      </c>
      <c r="BV136" s="105">
        <v>4240.6789000000008</v>
      </c>
      <c r="BW136" s="108">
        <v>15337</v>
      </c>
      <c r="BX136" s="109">
        <f t="shared" si="126"/>
        <v>9977</v>
      </c>
      <c r="BY136" s="110">
        <f t="shared" si="127"/>
        <v>0.65051835430657889</v>
      </c>
      <c r="BZ136" s="108">
        <v>12169.650100000003</v>
      </c>
      <c r="CA136" s="109">
        <f t="shared" si="128"/>
        <v>7400.8982000000005</v>
      </c>
      <c r="CB136" s="110">
        <f t="shared" si="129"/>
        <v>0.60814387753021748</v>
      </c>
    </row>
    <row r="137" spans="1:80" s="45" customFormat="1" x14ac:dyDescent="0.25">
      <c r="A137" s="93" t="s">
        <v>430</v>
      </c>
      <c r="B137" s="94" t="s">
        <v>431</v>
      </c>
      <c r="C137" s="95" t="s">
        <v>82</v>
      </c>
      <c r="D137" s="94" t="s">
        <v>448</v>
      </c>
      <c r="E137" s="95" t="s">
        <v>449</v>
      </c>
      <c r="F137" s="94" t="s">
        <v>450</v>
      </c>
      <c r="G137" s="95" t="s">
        <v>451</v>
      </c>
      <c r="H137" s="95" t="s">
        <v>27</v>
      </c>
      <c r="I137" s="96" t="s">
        <v>88</v>
      </c>
      <c r="J137" s="97">
        <v>0</v>
      </c>
      <c r="K137" s="97">
        <v>5</v>
      </c>
      <c r="L137" s="98">
        <f t="shared" si="116"/>
        <v>5</v>
      </c>
      <c r="M137" s="205">
        <f t="shared" si="130"/>
        <v>0.14445277039452351</v>
      </c>
      <c r="N137" s="206">
        <f t="shared" si="131"/>
        <v>0.20006655738190909</v>
      </c>
      <c r="O137" s="206">
        <f t="shared" si="132"/>
        <v>0.11849471881363773</v>
      </c>
      <c r="P137" s="206">
        <f t="shared" si="133"/>
        <v>0.1130541630356464</v>
      </c>
      <c r="Q137" s="206">
        <f t="shared" si="134"/>
        <v>0.17476339060815102</v>
      </c>
      <c r="R137" s="207">
        <f t="shared" si="135"/>
        <v>7.5048910308328443E-2</v>
      </c>
      <c r="S137" s="208">
        <f t="shared" si="136"/>
        <v>0.11446233621322703</v>
      </c>
      <c r="T137" s="99">
        <f t="shared" si="69"/>
        <v>4.192084210526315</v>
      </c>
      <c r="U137" s="100">
        <f t="shared" si="70"/>
        <v>0.85012335920959758</v>
      </c>
      <c r="V137" s="100">
        <f t="shared" si="71"/>
        <v>0.99216193987521262</v>
      </c>
      <c r="W137" s="100">
        <f t="shared" si="72"/>
        <v>0.63910453563714897</v>
      </c>
      <c r="X137" s="100">
        <f t="shared" si="73"/>
        <v>0.54451756756756764</v>
      </c>
      <c r="Y137" s="180">
        <f t="shared" si="74"/>
        <v>0.89259804311774471</v>
      </c>
      <c r="Z137" s="186">
        <f t="shared" si="75"/>
        <v>0.8508597904191616</v>
      </c>
      <c r="AA137" s="101">
        <v>70</v>
      </c>
      <c r="AB137" s="102">
        <v>5</v>
      </c>
      <c r="AC137" s="103">
        <v>1</v>
      </c>
      <c r="AD137" s="102">
        <v>304.27679999999998</v>
      </c>
      <c r="AE137" s="103">
        <v>13.506399999999999</v>
      </c>
      <c r="AF137" s="102">
        <v>0.81520000000000004</v>
      </c>
      <c r="AG137" s="104">
        <v>76</v>
      </c>
      <c r="AH137" s="105">
        <v>318.59839999999997</v>
      </c>
      <c r="AI137" s="106">
        <v>2746</v>
      </c>
      <c r="AJ137" s="102">
        <v>43</v>
      </c>
      <c r="AK137" s="103">
        <v>45</v>
      </c>
      <c r="AL137" s="102">
        <v>2307.6306999999997</v>
      </c>
      <c r="AM137" s="103">
        <v>81.930199999999999</v>
      </c>
      <c r="AN137" s="102">
        <v>19.688699999999997</v>
      </c>
      <c r="AO137" s="104">
        <v>2834</v>
      </c>
      <c r="AP137" s="107">
        <v>2409.2495999999996</v>
      </c>
      <c r="AQ137" s="101">
        <v>819</v>
      </c>
      <c r="AR137" s="102">
        <v>632</v>
      </c>
      <c r="AS137" s="103">
        <v>312</v>
      </c>
      <c r="AT137" s="102">
        <v>711.38549999999998</v>
      </c>
      <c r="AU137" s="103">
        <v>800.12090000000001</v>
      </c>
      <c r="AV137" s="102">
        <v>237.67510000000001</v>
      </c>
      <c r="AW137" s="104">
        <v>1763</v>
      </c>
      <c r="AX137" s="105">
        <v>1749.1814999999999</v>
      </c>
      <c r="AY137" s="106">
        <v>156</v>
      </c>
      <c r="AZ137" s="102">
        <v>764</v>
      </c>
      <c r="BA137" s="103">
        <v>6</v>
      </c>
      <c r="BB137" s="102">
        <v>53.181399999999996</v>
      </c>
      <c r="BC137" s="103">
        <v>531.48099999999999</v>
      </c>
      <c r="BD137" s="102">
        <v>7.1483999999999996</v>
      </c>
      <c r="BE137" s="104">
        <v>926</v>
      </c>
      <c r="BF137" s="107">
        <v>591.81079999999997</v>
      </c>
      <c r="BG137" s="101">
        <v>1194</v>
      </c>
      <c r="BH137" s="102">
        <v>123</v>
      </c>
      <c r="BI137" s="103">
        <v>89</v>
      </c>
      <c r="BJ137" s="102">
        <v>633.12020000000007</v>
      </c>
      <c r="BK137" s="103">
        <v>84.579499999999996</v>
      </c>
      <c r="BL137" s="102">
        <v>47.892000000000003</v>
      </c>
      <c r="BM137" s="104">
        <v>1406</v>
      </c>
      <c r="BN137" s="105">
        <v>765.59170000000017</v>
      </c>
      <c r="BO137" s="101">
        <v>1222</v>
      </c>
      <c r="BP137" s="102">
        <v>1689</v>
      </c>
      <c r="BQ137" s="103">
        <v>104</v>
      </c>
      <c r="BR137" s="102">
        <v>921.16120000000012</v>
      </c>
      <c r="BS137" s="103">
        <v>1658.7566000000002</v>
      </c>
      <c r="BT137" s="102">
        <v>111.2653</v>
      </c>
      <c r="BU137" s="104">
        <v>3015</v>
      </c>
      <c r="BV137" s="105">
        <v>2691.1831000000002</v>
      </c>
      <c r="BW137" s="108">
        <v>10020</v>
      </c>
      <c r="BX137" s="109">
        <f t="shared" si="126"/>
        <v>6207</v>
      </c>
      <c r="BY137" s="110">
        <f t="shared" si="127"/>
        <v>0.61946107784431137</v>
      </c>
      <c r="BZ137" s="108">
        <v>8525.6150999999991</v>
      </c>
      <c r="CA137" s="109">
        <f t="shared" si="128"/>
        <v>4930.7557999999999</v>
      </c>
      <c r="CB137" s="110">
        <f t="shared" si="129"/>
        <v>0.57834604801711031</v>
      </c>
    </row>
    <row r="138" spans="1:80" x14ac:dyDescent="0.25">
      <c r="A138" s="112" t="s">
        <v>430</v>
      </c>
      <c r="B138" s="113" t="s">
        <v>431</v>
      </c>
      <c r="C138" s="114" t="s">
        <v>82</v>
      </c>
      <c r="D138" s="113" t="s">
        <v>452</v>
      </c>
      <c r="E138" s="114" t="s">
        <v>453</v>
      </c>
      <c r="F138" s="113" t="s">
        <v>454</v>
      </c>
      <c r="G138" s="114" t="s">
        <v>455</v>
      </c>
      <c r="H138" s="114" t="s">
        <v>104</v>
      </c>
      <c r="I138" s="115"/>
      <c r="J138" s="116">
        <v>0</v>
      </c>
      <c r="K138" s="116"/>
      <c r="L138" s="117">
        <f t="shared" si="116"/>
        <v>1</v>
      </c>
      <c r="M138" s="209">
        <f t="shared" si="130"/>
        <v>0</v>
      </c>
      <c r="N138" s="210">
        <f t="shared" si="131"/>
        <v>0</v>
      </c>
      <c r="O138" s="210">
        <f t="shared" si="132"/>
        <v>0.13282032092383614</v>
      </c>
      <c r="P138" s="210">
        <f t="shared" si="133"/>
        <v>0</v>
      </c>
      <c r="Q138" s="210">
        <f t="shared" si="134"/>
        <v>0</v>
      </c>
      <c r="R138" s="211">
        <f t="shared" si="135"/>
        <v>5.2244871820567119E-2</v>
      </c>
      <c r="S138" s="212">
        <f t="shared" si="136"/>
        <v>5.1475514183233928E-2</v>
      </c>
      <c r="T138" s="118" t="str">
        <f t="shared" si="69"/>
        <v>-</v>
      </c>
      <c r="U138" s="119" t="str">
        <f t="shared" si="70"/>
        <v>-</v>
      </c>
      <c r="V138" s="119">
        <f t="shared" si="71"/>
        <v>1.7138562062937064</v>
      </c>
      <c r="W138" s="119" t="str">
        <f t="shared" si="72"/>
        <v>-</v>
      </c>
      <c r="X138" s="119" t="str">
        <f t="shared" si="73"/>
        <v>-</v>
      </c>
      <c r="Y138" s="181">
        <f t="shared" si="74"/>
        <v>1.8772062124248496</v>
      </c>
      <c r="Z138" s="187">
        <f t="shared" si="75"/>
        <v>1.7899641923436043</v>
      </c>
      <c r="AA138" s="120"/>
      <c r="AB138" s="121"/>
      <c r="AC138" s="122"/>
      <c r="AD138" s="121"/>
      <c r="AE138" s="122"/>
      <c r="AF138" s="121"/>
      <c r="AG138" s="123"/>
      <c r="AH138" s="124"/>
      <c r="AI138" s="125"/>
      <c r="AJ138" s="121"/>
      <c r="AK138" s="122"/>
      <c r="AL138" s="121"/>
      <c r="AM138" s="122"/>
      <c r="AN138" s="121"/>
      <c r="AO138" s="123"/>
      <c r="AP138" s="126"/>
      <c r="AQ138" s="120">
        <v>152</v>
      </c>
      <c r="AR138" s="121">
        <v>425</v>
      </c>
      <c r="AS138" s="122">
        <v>567</v>
      </c>
      <c r="AT138" s="121">
        <v>89.0214</v>
      </c>
      <c r="AU138" s="122">
        <v>767.8528</v>
      </c>
      <c r="AV138" s="121">
        <v>1103.7773000000002</v>
      </c>
      <c r="AW138" s="123">
        <v>1144</v>
      </c>
      <c r="AX138" s="124">
        <v>1960.6515000000002</v>
      </c>
      <c r="AY138" s="125"/>
      <c r="AZ138" s="121"/>
      <c r="BA138" s="122"/>
      <c r="BB138" s="121"/>
      <c r="BC138" s="122"/>
      <c r="BD138" s="121"/>
      <c r="BE138" s="123"/>
      <c r="BF138" s="126"/>
      <c r="BG138" s="120"/>
      <c r="BH138" s="121"/>
      <c r="BI138" s="122"/>
      <c r="BJ138" s="121"/>
      <c r="BK138" s="122"/>
      <c r="BL138" s="121"/>
      <c r="BM138" s="123"/>
      <c r="BN138" s="124"/>
      <c r="BO138" s="120">
        <v>60</v>
      </c>
      <c r="BP138" s="121">
        <v>938</v>
      </c>
      <c r="BQ138" s="122"/>
      <c r="BR138" s="121">
        <v>48.515799999999999</v>
      </c>
      <c r="BS138" s="122">
        <v>1824.9360000000001</v>
      </c>
      <c r="BT138" s="121"/>
      <c r="BU138" s="123">
        <v>998</v>
      </c>
      <c r="BV138" s="124">
        <v>1873.4518</v>
      </c>
      <c r="BW138" s="127">
        <v>2142</v>
      </c>
      <c r="BX138" s="128">
        <f t="shared" si="126"/>
        <v>212</v>
      </c>
      <c r="BY138" s="129">
        <f t="shared" si="127"/>
        <v>9.8972922502334262E-2</v>
      </c>
      <c r="BZ138" s="127">
        <v>3834.1033000000002</v>
      </c>
      <c r="CA138" s="128">
        <f t="shared" si="128"/>
        <v>137.53719999999998</v>
      </c>
      <c r="CB138" s="129">
        <f t="shared" si="129"/>
        <v>3.5872064271194777E-2</v>
      </c>
    </row>
    <row r="139" spans="1:80" x14ac:dyDescent="0.25">
      <c r="A139" s="112" t="s">
        <v>430</v>
      </c>
      <c r="B139" s="113" t="s">
        <v>431</v>
      </c>
      <c r="C139" s="114" t="s">
        <v>105</v>
      </c>
      <c r="D139" s="113" t="s">
        <v>456</v>
      </c>
      <c r="E139" s="114" t="s">
        <v>457</v>
      </c>
      <c r="F139" s="113" t="s">
        <v>458</v>
      </c>
      <c r="G139" s="114" t="s">
        <v>435</v>
      </c>
      <c r="H139" s="114" t="s">
        <v>51</v>
      </c>
      <c r="I139" s="115"/>
      <c r="J139" s="116">
        <v>0</v>
      </c>
      <c r="K139" s="116"/>
      <c r="L139" s="117">
        <f t="shared" si="116"/>
        <v>0</v>
      </c>
      <c r="M139" s="209">
        <f t="shared" si="130"/>
        <v>0</v>
      </c>
      <c r="N139" s="210">
        <f t="shared" si="131"/>
        <v>0</v>
      </c>
      <c r="O139" s="210">
        <f t="shared" si="132"/>
        <v>0</v>
      </c>
      <c r="P139" s="210">
        <f t="shared" si="133"/>
        <v>0</v>
      </c>
      <c r="Q139" s="210">
        <f t="shared" si="134"/>
        <v>0</v>
      </c>
      <c r="R139" s="211">
        <f t="shared" si="135"/>
        <v>3.9310499088622129E-2</v>
      </c>
      <c r="S139" s="212">
        <f t="shared" si="136"/>
        <v>1.892536645450241E-2</v>
      </c>
      <c r="T139" s="118" t="str">
        <f t="shared" si="69"/>
        <v>-</v>
      </c>
      <c r="U139" s="119" t="str">
        <f t="shared" si="70"/>
        <v>-</v>
      </c>
      <c r="V139" s="119" t="str">
        <f t="shared" si="71"/>
        <v>-</v>
      </c>
      <c r="W139" s="119" t="str">
        <f t="shared" si="72"/>
        <v>-</v>
      </c>
      <c r="X139" s="119" t="str">
        <f t="shared" si="73"/>
        <v>-</v>
      </c>
      <c r="Y139" s="181">
        <f t="shared" si="74"/>
        <v>1.4311039593908628</v>
      </c>
      <c r="Z139" s="187">
        <f t="shared" si="75"/>
        <v>1.4311039593908628</v>
      </c>
      <c r="AA139" s="120"/>
      <c r="AB139" s="121"/>
      <c r="AC139" s="122"/>
      <c r="AD139" s="121"/>
      <c r="AE139" s="122"/>
      <c r="AF139" s="121"/>
      <c r="AG139" s="123"/>
      <c r="AH139" s="124"/>
      <c r="AI139" s="125"/>
      <c r="AJ139" s="121"/>
      <c r="AK139" s="122"/>
      <c r="AL139" s="121"/>
      <c r="AM139" s="122"/>
      <c r="AN139" s="121"/>
      <c r="AO139" s="123"/>
      <c r="AP139" s="126"/>
      <c r="AQ139" s="120"/>
      <c r="AR139" s="121"/>
      <c r="AS139" s="122"/>
      <c r="AT139" s="121"/>
      <c r="AU139" s="122"/>
      <c r="AV139" s="121"/>
      <c r="AW139" s="123"/>
      <c r="AX139" s="124"/>
      <c r="AY139" s="125"/>
      <c r="AZ139" s="121"/>
      <c r="BA139" s="122"/>
      <c r="BB139" s="121"/>
      <c r="BC139" s="122"/>
      <c r="BD139" s="121"/>
      <c r="BE139" s="123"/>
      <c r="BF139" s="126"/>
      <c r="BG139" s="120"/>
      <c r="BH139" s="121"/>
      <c r="BI139" s="122"/>
      <c r="BJ139" s="121"/>
      <c r="BK139" s="122"/>
      <c r="BL139" s="121"/>
      <c r="BM139" s="123"/>
      <c r="BN139" s="124"/>
      <c r="BO139" s="120">
        <v>16</v>
      </c>
      <c r="BP139" s="121"/>
      <c r="BQ139" s="122">
        <v>969</v>
      </c>
      <c r="BR139" s="121">
        <v>16.731999999999999</v>
      </c>
      <c r="BS139" s="122"/>
      <c r="BT139" s="121">
        <v>1392.9053999999999</v>
      </c>
      <c r="BU139" s="123">
        <v>985</v>
      </c>
      <c r="BV139" s="124">
        <v>1409.6373999999998</v>
      </c>
      <c r="BW139" s="127">
        <v>985</v>
      </c>
      <c r="BX139" s="128">
        <f t="shared" si="126"/>
        <v>16</v>
      </c>
      <c r="BY139" s="129">
        <f t="shared" si="127"/>
        <v>1.6243654822335026E-2</v>
      </c>
      <c r="BZ139" s="127">
        <v>1409.6373999999998</v>
      </c>
      <c r="CA139" s="128">
        <f t="shared" si="128"/>
        <v>16.731999999999999</v>
      </c>
      <c r="CB139" s="129">
        <f t="shared" si="129"/>
        <v>1.1869719120676E-2</v>
      </c>
    </row>
    <row r="140" spans="1:80" x14ac:dyDescent="0.25">
      <c r="A140" s="112" t="s">
        <v>430</v>
      </c>
      <c r="B140" s="113" t="s">
        <v>431</v>
      </c>
      <c r="C140" s="114" t="s">
        <v>105</v>
      </c>
      <c r="D140" s="113" t="s">
        <v>459</v>
      </c>
      <c r="E140" s="114" t="s">
        <v>460</v>
      </c>
      <c r="F140" s="113" t="s">
        <v>461</v>
      </c>
      <c r="G140" s="114" t="s">
        <v>439</v>
      </c>
      <c r="H140" s="114" t="s">
        <v>51</v>
      </c>
      <c r="I140" s="115"/>
      <c r="J140" s="116">
        <v>0</v>
      </c>
      <c r="K140" s="116"/>
      <c r="L140" s="117">
        <f t="shared" si="116"/>
        <v>0</v>
      </c>
      <c r="M140" s="209">
        <f t="shared" si="130"/>
        <v>0</v>
      </c>
      <c r="N140" s="210">
        <f t="shared" si="131"/>
        <v>0</v>
      </c>
      <c r="O140" s="210">
        <f t="shared" si="132"/>
        <v>0</v>
      </c>
      <c r="P140" s="210">
        <f t="shared" si="133"/>
        <v>0</v>
      </c>
      <c r="Q140" s="210">
        <f t="shared" si="134"/>
        <v>0</v>
      </c>
      <c r="R140" s="211">
        <f t="shared" si="135"/>
        <v>3.861016554415013E-2</v>
      </c>
      <c r="S140" s="212">
        <f t="shared" si="136"/>
        <v>1.8588202865212105E-2</v>
      </c>
      <c r="T140" s="118" t="str">
        <f t="shared" si="69"/>
        <v>-</v>
      </c>
      <c r="U140" s="119" t="str">
        <f t="shared" si="70"/>
        <v>-</v>
      </c>
      <c r="V140" s="119" t="str">
        <f t="shared" si="71"/>
        <v>-</v>
      </c>
      <c r="W140" s="119" t="str">
        <f t="shared" si="72"/>
        <v>-</v>
      </c>
      <c r="X140" s="119" t="str">
        <f t="shared" si="73"/>
        <v>-</v>
      </c>
      <c r="Y140" s="181">
        <f t="shared" si="74"/>
        <v>1.9309959553695955</v>
      </c>
      <c r="Z140" s="187">
        <f t="shared" si="75"/>
        <v>1.9309959553695955</v>
      </c>
      <c r="AA140" s="120"/>
      <c r="AB140" s="121"/>
      <c r="AC140" s="122"/>
      <c r="AD140" s="121"/>
      <c r="AE140" s="122"/>
      <c r="AF140" s="121"/>
      <c r="AG140" s="123"/>
      <c r="AH140" s="124"/>
      <c r="AI140" s="125"/>
      <c r="AJ140" s="121"/>
      <c r="AK140" s="122"/>
      <c r="AL140" s="121"/>
      <c r="AM140" s="122"/>
      <c r="AN140" s="121"/>
      <c r="AO140" s="123"/>
      <c r="AP140" s="126"/>
      <c r="AQ140" s="120"/>
      <c r="AR140" s="121"/>
      <c r="AS140" s="122"/>
      <c r="AT140" s="121"/>
      <c r="AU140" s="122"/>
      <c r="AV140" s="121"/>
      <c r="AW140" s="123"/>
      <c r="AX140" s="124"/>
      <c r="AY140" s="125"/>
      <c r="AZ140" s="121"/>
      <c r="BA140" s="122"/>
      <c r="BB140" s="121"/>
      <c r="BC140" s="122"/>
      <c r="BD140" s="121"/>
      <c r="BE140" s="123"/>
      <c r="BF140" s="126"/>
      <c r="BG140" s="120"/>
      <c r="BH140" s="121"/>
      <c r="BI140" s="122"/>
      <c r="BJ140" s="121"/>
      <c r="BK140" s="122"/>
      <c r="BL140" s="121"/>
      <c r="BM140" s="123"/>
      <c r="BN140" s="124"/>
      <c r="BO140" s="120">
        <v>1</v>
      </c>
      <c r="BP140" s="121"/>
      <c r="BQ140" s="122">
        <v>716</v>
      </c>
      <c r="BR140" s="121">
        <v>1.1304000000000001</v>
      </c>
      <c r="BS140" s="122"/>
      <c r="BT140" s="121">
        <v>1383.3936999999999</v>
      </c>
      <c r="BU140" s="123">
        <v>717</v>
      </c>
      <c r="BV140" s="124">
        <v>1384.5240999999999</v>
      </c>
      <c r="BW140" s="127">
        <v>717</v>
      </c>
      <c r="BX140" s="128">
        <f t="shared" si="126"/>
        <v>1</v>
      </c>
      <c r="BY140" s="129">
        <f t="shared" si="127"/>
        <v>1.3947001394700139E-3</v>
      </c>
      <c r="BZ140" s="127">
        <v>1384.5240999999999</v>
      </c>
      <c r="CA140" s="128">
        <f t="shared" si="128"/>
        <v>1.1304000000000001</v>
      </c>
      <c r="CB140" s="129">
        <f t="shared" si="129"/>
        <v>8.1645382698647146E-4</v>
      </c>
    </row>
    <row r="141" spans="1:80" ht="9" thickBot="1" x14ac:dyDescent="0.3">
      <c r="A141" s="131" t="s">
        <v>462</v>
      </c>
      <c r="B141" s="132"/>
      <c r="C141" s="132"/>
      <c r="D141" s="132"/>
      <c r="E141" s="132"/>
      <c r="F141" s="132" t="s">
        <v>431</v>
      </c>
      <c r="G141" s="132" t="s">
        <v>7</v>
      </c>
      <c r="H141" s="132"/>
      <c r="I141" s="133"/>
      <c r="J141" s="134">
        <v>13</v>
      </c>
      <c r="K141" s="134">
        <f>SUM(K133:K140)</f>
        <v>28</v>
      </c>
      <c r="L141" s="135">
        <f t="shared" si="116"/>
        <v>5</v>
      </c>
      <c r="M141" s="213">
        <f>SUM(M133:M140)</f>
        <v>1</v>
      </c>
      <c r="N141" s="214">
        <f t="shared" ref="N141:R141" si="137">SUM(N133:N140)</f>
        <v>1</v>
      </c>
      <c r="O141" s="214">
        <f t="shared" si="137"/>
        <v>1</v>
      </c>
      <c r="P141" s="214">
        <f t="shared" si="137"/>
        <v>0.99999999999999989</v>
      </c>
      <c r="Q141" s="214">
        <f t="shared" si="137"/>
        <v>0.99999999999999989</v>
      </c>
      <c r="R141" s="215">
        <f t="shared" si="137"/>
        <v>1</v>
      </c>
      <c r="S141" s="216">
        <f>SUM(S133:S140)</f>
        <v>0.99999999999999978</v>
      </c>
      <c r="T141" s="136">
        <f t="shared" si="69"/>
        <v>5.15316378504673</v>
      </c>
      <c r="U141" s="137">
        <f t="shared" si="70"/>
        <v>0.83877136588423762</v>
      </c>
      <c r="V141" s="137">
        <f t="shared" si="71"/>
        <v>1.007692211072428</v>
      </c>
      <c r="W141" s="137">
        <f t="shared" si="72"/>
        <v>0.6420648350300503</v>
      </c>
      <c r="X141" s="137">
        <f t="shared" si="73"/>
        <v>0.50938752325581405</v>
      </c>
      <c r="Y141" s="182">
        <f t="shared" si="74"/>
        <v>0.91751033185784114</v>
      </c>
      <c r="Z141" s="138">
        <f t="shared" si="75"/>
        <v>0.87350793244986524</v>
      </c>
      <c r="AA141" s="139">
        <v>371</v>
      </c>
      <c r="AB141" s="140">
        <v>51</v>
      </c>
      <c r="AC141" s="141">
        <v>6</v>
      </c>
      <c r="AD141" s="140">
        <v>2054.9358999999999</v>
      </c>
      <c r="AE141" s="141">
        <v>145.43329999999997</v>
      </c>
      <c r="AF141" s="140">
        <v>5.1849000000000007</v>
      </c>
      <c r="AG141" s="142">
        <v>428</v>
      </c>
      <c r="AH141" s="143">
        <v>2205.5541000000003</v>
      </c>
      <c r="AI141" s="144">
        <v>13676</v>
      </c>
      <c r="AJ141" s="140">
        <v>450</v>
      </c>
      <c r="AK141" s="141">
        <v>231</v>
      </c>
      <c r="AL141" s="140">
        <v>11172.7093</v>
      </c>
      <c r="AM141" s="141">
        <v>724.88499999999999</v>
      </c>
      <c r="AN141" s="140">
        <v>144.64619999999999</v>
      </c>
      <c r="AO141" s="142">
        <v>14357</v>
      </c>
      <c r="AP141" s="145">
        <v>12042.2405</v>
      </c>
      <c r="AQ141" s="139">
        <v>6654</v>
      </c>
      <c r="AR141" s="140">
        <v>5306</v>
      </c>
      <c r="AS141" s="141">
        <v>2689</v>
      </c>
      <c r="AT141" s="140">
        <v>4414.7420999999995</v>
      </c>
      <c r="AU141" s="141">
        <v>7498.7494999999999</v>
      </c>
      <c r="AV141" s="140">
        <v>2848.1916000000001</v>
      </c>
      <c r="AW141" s="142">
        <v>14649</v>
      </c>
      <c r="AX141" s="143">
        <v>14761.683199999999</v>
      </c>
      <c r="AY141" s="144">
        <v>1246</v>
      </c>
      <c r="AZ141" s="140">
        <v>6670</v>
      </c>
      <c r="BA141" s="141">
        <v>237</v>
      </c>
      <c r="BB141" s="140">
        <v>451.23829999999998</v>
      </c>
      <c r="BC141" s="141">
        <v>4459.0150999999996</v>
      </c>
      <c r="BD141" s="140">
        <v>324.50120000000004</v>
      </c>
      <c r="BE141" s="142">
        <v>8153</v>
      </c>
      <c r="BF141" s="145">
        <v>5234.7546000000002</v>
      </c>
      <c r="BG141" s="139">
        <v>6737</v>
      </c>
      <c r="BH141" s="140">
        <v>1375</v>
      </c>
      <c r="BI141" s="141">
        <v>488</v>
      </c>
      <c r="BJ141" s="140">
        <v>3262.6264999999999</v>
      </c>
      <c r="BK141" s="141">
        <v>861.87129999999991</v>
      </c>
      <c r="BL141" s="140">
        <v>256.23489999999998</v>
      </c>
      <c r="BM141" s="142">
        <v>8600</v>
      </c>
      <c r="BN141" s="143">
        <v>4380.7327000000005</v>
      </c>
      <c r="BO141" s="139">
        <v>20895</v>
      </c>
      <c r="BP141" s="140">
        <v>15383</v>
      </c>
      <c r="BQ141" s="141">
        <v>2805</v>
      </c>
      <c r="BR141" s="140">
        <v>15153.006099999999</v>
      </c>
      <c r="BS141" s="141">
        <v>16033.938200000002</v>
      </c>
      <c r="BT141" s="140">
        <v>4672.1120000000001</v>
      </c>
      <c r="BU141" s="142">
        <v>39083</v>
      </c>
      <c r="BV141" s="143">
        <v>35859.056300000004</v>
      </c>
      <c r="BW141" s="146">
        <v>85270</v>
      </c>
      <c r="BX141" s="147">
        <f t="shared" si="76"/>
        <v>49579</v>
      </c>
      <c r="BY141" s="148">
        <f t="shared" si="77"/>
        <v>0.58143544036589656</v>
      </c>
      <c r="BZ141" s="146">
        <v>74484.021400000012</v>
      </c>
      <c r="CA141" s="147">
        <f t="shared" si="78"/>
        <v>36509.258199999997</v>
      </c>
      <c r="CB141" s="148">
        <f t="shared" si="79"/>
        <v>0.49016228600138378</v>
      </c>
    </row>
    <row r="142" spans="1:80" s="45" customFormat="1" x14ac:dyDescent="0.25">
      <c r="A142" s="15" t="s">
        <v>463</v>
      </c>
      <c r="B142" s="16" t="s">
        <v>464</v>
      </c>
      <c r="C142" s="17" t="s">
        <v>46</v>
      </c>
      <c r="D142" s="16" t="s">
        <v>465</v>
      </c>
      <c r="E142" s="17" t="s">
        <v>466</v>
      </c>
      <c r="F142" s="16" t="s">
        <v>467</v>
      </c>
      <c r="G142" s="17" t="s">
        <v>468</v>
      </c>
      <c r="H142" s="17" t="s">
        <v>51</v>
      </c>
      <c r="I142" s="77" t="s">
        <v>52</v>
      </c>
      <c r="J142" s="78">
        <v>20</v>
      </c>
      <c r="K142" s="78">
        <v>38</v>
      </c>
      <c r="L142" s="79">
        <f t="shared" si="116"/>
        <v>5</v>
      </c>
      <c r="M142" s="201">
        <f>AH142/AH$163</f>
        <v>0.27688346221943549</v>
      </c>
      <c r="N142" s="202">
        <f>AP142/AP$163</f>
        <v>5.9754700452329827E-2</v>
      </c>
      <c r="O142" s="202">
        <f>AX142/AX$163</f>
        <v>0.13563137711683995</v>
      </c>
      <c r="P142" s="202">
        <f>BF142/BF$163</f>
        <v>0.49480101372121077</v>
      </c>
      <c r="Q142" s="202">
        <f>BN142/BN$163</f>
        <v>0.52393625202177507</v>
      </c>
      <c r="R142" s="203">
        <f>BV142/BV$163</f>
        <v>0.40574063479596706</v>
      </c>
      <c r="S142" s="204">
        <f>BZ142/$BZ$163</f>
        <v>0.32820140267603309</v>
      </c>
      <c r="T142" s="91">
        <f t="shared" si="69"/>
        <v>6.0096248447204967</v>
      </c>
      <c r="U142" s="92">
        <f t="shared" si="70"/>
        <v>0.84216081153230105</v>
      </c>
      <c r="V142" s="92">
        <f t="shared" si="71"/>
        <v>1.2943251599692858</v>
      </c>
      <c r="W142" s="92">
        <f t="shared" si="72"/>
        <v>0.61896705562038123</v>
      </c>
      <c r="X142" s="92">
        <f t="shared" si="73"/>
        <v>0.81204955432425907</v>
      </c>
      <c r="Y142" s="179">
        <f t="shared" si="74"/>
        <v>1.195351836268558</v>
      </c>
      <c r="Z142" s="185">
        <f t="shared" si="75"/>
        <v>1.1179088331515812</v>
      </c>
      <c r="AA142" s="38">
        <v>346</v>
      </c>
      <c r="AB142" s="39">
        <v>40</v>
      </c>
      <c r="AC142" s="40">
        <v>97</v>
      </c>
      <c r="AD142" s="39">
        <v>2360.4746999999998</v>
      </c>
      <c r="AE142" s="40">
        <v>202.85499999999999</v>
      </c>
      <c r="AF142" s="39">
        <v>339.31909999999999</v>
      </c>
      <c r="AG142" s="41">
        <v>483</v>
      </c>
      <c r="AH142" s="42">
        <v>2902.6487999999999</v>
      </c>
      <c r="AI142" s="43">
        <v>1783</v>
      </c>
      <c r="AJ142" s="39">
        <v>54</v>
      </c>
      <c r="AK142" s="40">
        <v>36</v>
      </c>
      <c r="AL142" s="39">
        <v>1430.3045999999999</v>
      </c>
      <c r="AM142" s="40">
        <v>126.01849999999999</v>
      </c>
      <c r="AN142" s="39">
        <v>21.044100000000004</v>
      </c>
      <c r="AO142" s="41">
        <v>1873</v>
      </c>
      <c r="AP142" s="44">
        <v>1577.3671999999999</v>
      </c>
      <c r="AQ142" s="38">
        <v>1173</v>
      </c>
      <c r="AR142" s="39">
        <v>1890</v>
      </c>
      <c r="AS142" s="40">
        <v>844</v>
      </c>
      <c r="AT142" s="39">
        <v>862.49199999999996</v>
      </c>
      <c r="AU142" s="40">
        <v>2867.1982999999996</v>
      </c>
      <c r="AV142" s="39">
        <v>1327.2381000000005</v>
      </c>
      <c r="AW142" s="41">
        <v>3907</v>
      </c>
      <c r="AX142" s="42">
        <v>5056.9283999999998</v>
      </c>
      <c r="AY142" s="43">
        <v>2273</v>
      </c>
      <c r="AZ142" s="39">
        <v>7569</v>
      </c>
      <c r="BA142" s="40">
        <v>442</v>
      </c>
      <c r="BB142" s="39">
        <v>778.57690000000002</v>
      </c>
      <c r="BC142" s="40">
        <v>4988.9228000000003</v>
      </c>
      <c r="BD142" s="39">
        <v>597.95749999999998</v>
      </c>
      <c r="BE142" s="41">
        <v>10284</v>
      </c>
      <c r="BF142" s="44">
        <v>6365.4572000000007</v>
      </c>
      <c r="BG142" s="38">
        <v>3684</v>
      </c>
      <c r="BH142" s="39">
        <v>94</v>
      </c>
      <c r="BI142" s="40">
        <v>373</v>
      </c>
      <c r="BJ142" s="39">
        <v>2008.2256</v>
      </c>
      <c r="BK142" s="40">
        <v>86.365800000000007</v>
      </c>
      <c r="BL142" s="39">
        <v>1276.2262999999998</v>
      </c>
      <c r="BM142" s="41">
        <v>4151</v>
      </c>
      <c r="BN142" s="42">
        <v>3370.8176999999996</v>
      </c>
      <c r="BO142" s="38">
        <v>27309</v>
      </c>
      <c r="BP142" s="39">
        <v>17231</v>
      </c>
      <c r="BQ142" s="40">
        <v>5371</v>
      </c>
      <c r="BR142" s="39">
        <v>26602.838099999994</v>
      </c>
      <c r="BS142" s="40">
        <v>18777.105</v>
      </c>
      <c r="BT142" s="39">
        <v>14281.262400000005</v>
      </c>
      <c r="BU142" s="41">
        <v>49911</v>
      </c>
      <c r="BV142" s="42">
        <v>59661.205499999996</v>
      </c>
      <c r="BW142" s="55">
        <v>70609</v>
      </c>
      <c r="BX142" s="62">
        <f t="shared" ref="BX142:BX162" si="138">AA142+AI142+AQ142+AY142+BG142+BO142</f>
        <v>36568</v>
      </c>
      <c r="BY142" s="63">
        <f t="shared" ref="BY142:BY162" si="139">BX142/BW142</f>
        <v>0.51789431942103703</v>
      </c>
      <c r="BZ142" s="55">
        <v>78934.424799999993</v>
      </c>
      <c r="CA142" s="62">
        <f t="shared" ref="CA142:CA162" si="140">AD142+AL142+AT142+BB142+BJ142+BR142</f>
        <v>34042.911899999992</v>
      </c>
      <c r="CB142" s="63">
        <f t="shared" ref="CB142:CB162" si="141">CA142/BZ142</f>
        <v>0.43128092700056003</v>
      </c>
    </row>
    <row r="143" spans="1:80" s="45" customFormat="1" x14ac:dyDescent="0.25">
      <c r="A143" s="93" t="s">
        <v>463</v>
      </c>
      <c r="B143" s="94" t="s">
        <v>464</v>
      </c>
      <c r="C143" s="95" t="s">
        <v>82</v>
      </c>
      <c r="D143" s="94" t="s">
        <v>469</v>
      </c>
      <c r="E143" s="95" t="s">
        <v>470</v>
      </c>
      <c r="F143" s="94" t="s">
        <v>471</v>
      </c>
      <c r="G143" s="95" t="s">
        <v>472</v>
      </c>
      <c r="H143" s="95" t="s">
        <v>27</v>
      </c>
      <c r="I143" s="96" t="s">
        <v>88</v>
      </c>
      <c r="J143" s="97">
        <v>0</v>
      </c>
      <c r="K143" s="97">
        <v>6</v>
      </c>
      <c r="L143" s="98">
        <f t="shared" si="116"/>
        <v>5</v>
      </c>
      <c r="M143" s="205">
        <f t="shared" ref="M143:M162" si="142">AH143/AH$163</f>
        <v>8.6247309646296996E-2</v>
      </c>
      <c r="N143" s="206">
        <f t="shared" ref="N143:N162" si="143">AP143/AP$163</f>
        <v>8.7570379726856468E-2</v>
      </c>
      <c r="O143" s="206">
        <f t="shared" ref="O143:O162" si="144">AX143/AX$163</f>
        <v>7.0884871337816818E-2</v>
      </c>
      <c r="P143" s="206">
        <f t="shared" ref="P143:P162" si="145">BF143/BF$163</f>
        <v>6.8705543495404198E-2</v>
      </c>
      <c r="Q143" s="206">
        <f t="shared" ref="Q143:Q162" si="146">BN143/BN$163</f>
        <v>0.12254381496486695</v>
      </c>
      <c r="R143" s="207">
        <f t="shared" ref="R143:R162" si="147">BV143/BV$163</f>
        <v>4.641312756370481E-2</v>
      </c>
      <c r="S143" s="208">
        <f t="shared" ref="S143:S162" si="148">BZ143/$BZ$163</f>
        <v>5.9689433865547967E-2</v>
      </c>
      <c r="T143" s="99">
        <f t="shared" si="69"/>
        <v>8.0013743362831864</v>
      </c>
      <c r="U143" s="100">
        <f t="shared" si="70"/>
        <v>0.78201221244925567</v>
      </c>
      <c r="V143" s="100">
        <f t="shared" si="71"/>
        <v>0.90914919160646712</v>
      </c>
      <c r="W143" s="100">
        <f t="shared" si="72"/>
        <v>0.57997040682414702</v>
      </c>
      <c r="X143" s="100">
        <f t="shared" si="73"/>
        <v>0.52143048941798942</v>
      </c>
      <c r="Y143" s="180">
        <f t="shared" si="74"/>
        <v>0.77792230707853627</v>
      </c>
      <c r="Z143" s="186">
        <f t="shared" si="75"/>
        <v>0.80717853809389939</v>
      </c>
      <c r="AA143" s="101">
        <v>106</v>
      </c>
      <c r="AB143" s="102">
        <v>6</v>
      </c>
      <c r="AC143" s="103">
        <v>1</v>
      </c>
      <c r="AD143" s="102">
        <v>889.81470000000002</v>
      </c>
      <c r="AE143" s="103">
        <v>14.0945</v>
      </c>
      <c r="AF143" s="102">
        <v>0.24610000000000001</v>
      </c>
      <c r="AG143" s="104">
        <v>113</v>
      </c>
      <c r="AH143" s="105">
        <v>904.15530000000001</v>
      </c>
      <c r="AI143" s="106">
        <v>2841</v>
      </c>
      <c r="AJ143" s="102">
        <v>33</v>
      </c>
      <c r="AK143" s="103">
        <v>82</v>
      </c>
      <c r="AL143" s="102">
        <v>2212.8607000000002</v>
      </c>
      <c r="AM143" s="103">
        <v>69.596199999999982</v>
      </c>
      <c r="AN143" s="102">
        <v>29.171199999999999</v>
      </c>
      <c r="AO143" s="104">
        <v>2956</v>
      </c>
      <c r="AP143" s="107">
        <v>2311.6280999999999</v>
      </c>
      <c r="AQ143" s="101">
        <v>1528</v>
      </c>
      <c r="AR143" s="102">
        <v>974</v>
      </c>
      <c r="AS143" s="103">
        <v>405</v>
      </c>
      <c r="AT143" s="102">
        <v>1045.2248999999999</v>
      </c>
      <c r="AU143" s="103">
        <v>1307.6748</v>
      </c>
      <c r="AV143" s="102">
        <v>289.99700000000001</v>
      </c>
      <c r="AW143" s="104">
        <v>2907</v>
      </c>
      <c r="AX143" s="105">
        <v>2642.8966999999998</v>
      </c>
      <c r="AY143" s="106">
        <v>227</v>
      </c>
      <c r="AZ143" s="102">
        <v>1287</v>
      </c>
      <c r="BA143" s="103">
        <v>10</v>
      </c>
      <c r="BB143" s="102">
        <v>85.958100000000002</v>
      </c>
      <c r="BC143" s="103">
        <v>792.31580000000008</v>
      </c>
      <c r="BD143" s="102">
        <v>5.601</v>
      </c>
      <c r="BE143" s="104">
        <v>1524</v>
      </c>
      <c r="BF143" s="107">
        <v>883.87490000000014</v>
      </c>
      <c r="BG143" s="101">
        <v>1353</v>
      </c>
      <c r="BH143" s="102">
        <v>108</v>
      </c>
      <c r="BI143" s="103">
        <v>51</v>
      </c>
      <c r="BJ143" s="102">
        <v>681.44489999999996</v>
      </c>
      <c r="BK143" s="103">
        <v>80.804600000000008</v>
      </c>
      <c r="BL143" s="102">
        <v>26.153400000000001</v>
      </c>
      <c r="BM143" s="104">
        <v>1512</v>
      </c>
      <c r="BN143" s="105">
        <v>788.40290000000005</v>
      </c>
      <c r="BO143" s="101">
        <v>5405</v>
      </c>
      <c r="BP143" s="102">
        <v>3209</v>
      </c>
      <c r="BQ143" s="103">
        <v>159</v>
      </c>
      <c r="BR143" s="102">
        <v>4026.1270999999997</v>
      </c>
      <c r="BS143" s="103">
        <v>2636.5152999999996</v>
      </c>
      <c r="BT143" s="102">
        <v>162.07000000000002</v>
      </c>
      <c r="BU143" s="104">
        <v>8773</v>
      </c>
      <c r="BV143" s="105">
        <v>6824.7123999999985</v>
      </c>
      <c r="BW143" s="108">
        <v>17785</v>
      </c>
      <c r="BX143" s="109">
        <f t="shared" si="138"/>
        <v>11460</v>
      </c>
      <c r="BY143" s="110">
        <f t="shared" si="139"/>
        <v>0.64436322743885299</v>
      </c>
      <c r="BZ143" s="108">
        <v>14355.6703</v>
      </c>
      <c r="CA143" s="109">
        <f t="shared" si="140"/>
        <v>8941.4303999999993</v>
      </c>
      <c r="CB143" s="110">
        <f t="shared" si="141"/>
        <v>0.62285008036162548</v>
      </c>
    </row>
    <row r="144" spans="1:80" s="45" customFormat="1" x14ac:dyDescent="0.25">
      <c r="A144" s="93" t="s">
        <v>463</v>
      </c>
      <c r="B144" s="94" t="s">
        <v>464</v>
      </c>
      <c r="C144" s="95" t="s">
        <v>82</v>
      </c>
      <c r="D144" s="94" t="s">
        <v>473</v>
      </c>
      <c r="E144" s="95" t="s">
        <v>474</v>
      </c>
      <c r="F144" s="94" t="s">
        <v>475</v>
      </c>
      <c r="G144" s="95" t="s">
        <v>476</v>
      </c>
      <c r="H144" s="95" t="s">
        <v>27</v>
      </c>
      <c r="I144" s="96" t="s">
        <v>88</v>
      </c>
      <c r="J144" s="97">
        <v>1</v>
      </c>
      <c r="K144" s="97">
        <v>8</v>
      </c>
      <c r="L144" s="98">
        <f t="shared" si="116"/>
        <v>5</v>
      </c>
      <c r="M144" s="205">
        <f t="shared" si="142"/>
        <v>4.0535349265931567E-2</v>
      </c>
      <c r="N144" s="206">
        <f t="shared" si="143"/>
        <v>9.7291088919813154E-2</v>
      </c>
      <c r="O144" s="206">
        <f t="shared" si="144"/>
        <v>7.6520020465742328E-2</v>
      </c>
      <c r="P144" s="206">
        <f t="shared" si="145"/>
        <v>8.0058549450235092E-2</v>
      </c>
      <c r="Q144" s="206">
        <f t="shared" si="146"/>
        <v>0.10084519948883065</v>
      </c>
      <c r="R144" s="207">
        <f t="shared" si="147"/>
        <v>4.6089669177999011E-2</v>
      </c>
      <c r="S144" s="208">
        <f t="shared" si="148"/>
        <v>5.9466495612013198E-2</v>
      </c>
      <c r="T144" s="99">
        <f t="shared" si="69"/>
        <v>4.4264968750000007</v>
      </c>
      <c r="U144" s="100">
        <f t="shared" si="70"/>
        <v>0.75915734555128567</v>
      </c>
      <c r="V144" s="100">
        <f t="shared" si="71"/>
        <v>0.89435724137931039</v>
      </c>
      <c r="W144" s="100">
        <f t="shared" si="72"/>
        <v>0.65185297468354431</v>
      </c>
      <c r="X144" s="100">
        <f t="shared" si="73"/>
        <v>0.49040196523053664</v>
      </c>
      <c r="Y144" s="180">
        <f t="shared" si="74"/>
        <v>0.85225731891348089</v>
      </c>
      <c r="Z144" s="186">
        <f t="shared" si="75"/>
        <v>0.81614085254508095</v>
      </c>
      <c r="AA144" s="101">
        <v>76</v>
      </c>
      <c r="AB144" s="102">
        <v>12</v>
      </c>
      <c r="AC144" s="103">
        <v>8</v>
      </c>
      <c r="AD144" s="102">
        <v>384.86720000000003</v>
      </c>
      <c r="AE144" s="103">
        <v>34.0227</v>
      </c>
      <c r="AF144" s="102">
        <v>6.0538000000000007</v>
      </c>
      <c r="AG144" s="104">
        <v>96</v>
      </c>
      <c r="AH144" s="105">
        <v>424.94370000000004</v>
      </c>
      <c r="AI144" s="106">
        <v>3226</v>
      </c>
      <c r="AJ144" s="102">
        <v>76</v>
      </c>
      <c r="AK144" s="103">
        <v>81</v>
      </c>
      <c r="AL144" s="102">
        <v>2406.4182999999998</v>
      </c>
      <c r="AM144" s="103">
        <v>131.9529</v>
      </c>
      <c r="AN144" s="102">
        <v>29.858099999999997</v>
      </c>
      <c r="AO144" s="104">
        <v>3383</v>
      </c>
      <c r="AP144" s="107">
        <v>2568.2292999999995</v>
      </c>
      <c r="AQ144" s="101">
        <v>1925</v>
      </c>
      <c r="AR144" s="102">
        <v>806</v>
      </c>
      <c r="AS144" s="103">
        <v>459</v>
      </c>
      <c r="AT144" s="102">
        <v>1328.2668000000001</v>
      </c>
      <c r="AU144" s="103">
        <v>1190.6778999999999</v>
      </c>
      <c r="AV144" s="102">
        <v>334.05490000000003</v>
      </c>
      <c r="AW144" s="104">
        <v>3190</v>
      </c>
      <c r="AX144" s="105">
        <v>2852.9996000000001</v>
      </c>
      <c r="AY144" s="106">
        <v>233</v>
      </c>
      <c r="AZ144" s="102">
        <v>1297</v>
      </c>
      <c r="BA144" s="103">
        <v>50</v>
      </c>
      <c r="BB144" s="102">
        <v>86.915000000000006</v>
      </c>
      <c r="BC144" s="103">
        <v>881.35640000000001</v>
      </c>
      <c r="BD144" s="102">
        <v>61.656300000000002</v>
      </c>
      <c r="BE144" s="104">
        <v>1580</v>
      </c>
      <c r="BF144" s="107">
        <v>1029.9277</v>
      </c>
      <c r="BG144" s="101">
        <v>1138</v>
      </c>
      <c r="BH144" s="102">
        <v>141</v>
      </c>
      <c r="BI144" s="103">
        <v>44</v>
      </c>
      <c r="BJ144" s="102">
        <v>532.10119999999995</v>
      </c>
      <c r="BK144" s="103">
        <v>96.153899999999993</v>
      </c>
      <c r="BL144" s="102">
        <v>20.546699999999998</v>
      </c>
      <c r="BM144" s="104">
        <v>1323</v>
      </c>
      <c r="BN144" s="105">
        <v>648.80179999999996</v>
      </c>
      <c r="BO144" s="101">
        <v>4844</v>
      </c>
      <c r="BP144" s="102">
        <v>2476</v>
      </c>
      <c r="BQ144" s="103">
        <v>632</v>
      </c>
      <c r="BR144" s="102">
        <v>3607.2497000000003</v>
      </c>
      <c r="BS144" s="103">
        <v>2421.9513999999999</v>
      </c>
      <c r="BT144" s="102">
        <v>747.94910000000016</v>
      </c>
      <c r="BU144" s="104">
        <v>7952</v>
      </c>
      <c r="BV144" s="105">
        <v>6777.1502</v>
      </c>
      <c r="BW144" s="108">
        <v>17524</v>
      </c>
      <c r="BX144" s="109">
        <f t="shared" si="138"/>
        <v>11442</v>
      </c>
      <c r="BY144" s="110">
        <f t="shared" si="139"/>
        <v>0.65293312029217077</v>
      </c>
      <c r="BZ144" s="108">
        <v>14302.052299999999</v>
      </c>
      <c r="CA144" s="109">
        <f t="shared" si="140"/>
        <v>8345.8182000000015</v>
      </c>
      <c r="CB144" s="110">
        <f t="shared" si="141"/>
        <v>0.58353990217194229</v>
      </c>
    </row>
    <row r="145" spans="1:80" s="45" customFormat="1" x14ac:dyDescent="0.25">
      <c r="A145" s="93" t="s">
        <v>463</v>
      </c>
      <c r="B145" s="94" t="s">
        <v>464</v>
      </c>
      <c r="C145" s="95" t="s">
        <v>82</v>
      </c>
      <c r="D145" s="94" t="s">
        <v>477</v>
      </c>
      <c r="E145" s="95" t="s">
        <v>478</v>
      </c>
      <c r="F145" s="94" t="s">
        <v>479</v>
      </c>
      <c r="G145" s="95" t="s">
        <v>480</v>
      </c>
      <c r="H145" s="95" t="s">
        <v>27</v>
      </c>
      <c r="I145" s="96" t="s">
        <v>88</v>
      </c>
      <c r="J145" s="97">
        <v>1</v>
      </c>
      <c r="K145" s="97">
        <v>6</v>
      </c>
      <c r="L145" s="98">
        <f t="shared" si="116"/>
        <v>5</v>
      </c>
      <c r="M145" s="205">
        <f t="shared" si="142"/>
        <v>6.3847951506049577E-2</v>
      </c>
      <c r="N145" s="206">
        <f t="shared" si="143"/>
        <v>7.3783061545696763E-2</v>
      </c>
      <c r="O145" s="206">
        <f t="shared" si="144"/>
        <v>8.1381357090343553E-2</v>
      </c>
      <c r="P145" s="206">
        <f t="shared" si="145"/>
        <v>6.7259740058847925E-2</v>
      </c>
      <c r="Q145" s="206">
        <f t="shared" si="146"/>
        <v>8.4187322298327219E-2</v>
      </c>
      <c r="R145" s="207">
        <f t="shared" si="147"/>
        <v>3.8390904356341821E-2</v>
      </c>
      <c r="S145" s="208">
        <f t="shared" si="148"/>
        <v>5.2818944073190321E-2</v>
      </c>
      <c r="T145" s="99">
        <f t="shared" si="69"/>
        <v>5.1886542635658914</v>
      </c>
      <c r="U145" s="100">
        <f t="shared" si="70"/>
        <v>0.82950557921635437</v>
      </c>
      <c r="V145" s="100">
        <f t="shared" si="71"/>
        <v>0.81369037275408962</v>
      </c>
      <c r="W145" s="100">
        <f t="shared" si="72"/>
        <v>0.51937280912364947</v>
      </c>
      <c r="X145" s="100">
        <f t="shared" si="73"/>
        <v>0.47931946902654865</v>
      </c>
      <c r="Y145" s="180">
        <f t="shared" si="74"/>
        <v>0.82494562326465004</v>
      </c>
      <c r="Z145" s="186">
        <f t="shared" si="75"/>
        <v>0.80172142000631119</v>
      </c>
      <c r="AA145" s="101">
        <v>106</v>
      </c>
      <c r="AB145" s="102">
        <v>17</v>
      </c>
      <c r="AC145" s="103">
        <v>6</v>
      </c>
      <c r="AD145" s="102">
        <v>604.39970000000005</v>
      </c>
      <c r="AE145" s="103">
        <v>60.426200000000001</v>
      </c>
      <c r="AF145" s="102">
        <v>4.5105000000000004</v>
      </c>
      <c r="AG145" s="104">
        <v>129</v>
      </c>
      <c r="AH145" s="105">
        <v>669.33640000000003</v>
      </c>
      <c r="AI145" s="106">
        <v>2223</v>
      </c>
      <c r="AJ145" s="102">
        <v>31</v>
      </c>
      <c r="AK145" s="103">
        <v>94</v>
      </c>
      <c r="AL145" s="102">
        <v>1842.6884</v>
      </c>
      <c r="AM145" s="103">
        <v>69.601200000000006</v>
      </c>
      <c r="AN145" s="102">
        <v>35.389499999999998</v>
      </c>
      <c r="AO145" s="104">
        <v>2348</v>
      </c>
      <c r="AP145" s="107">
        <v>1947.6791000000001</v>
      </c>
      <c r="AQ145" s="101">
        <v>2507</v>
      </c>
      <c r="AR145" s="102">
        <v>949</v>
      </c>
      <c r="AS145" s="103">
        <v>273</v>
      </c>
      <c r="AT145" s="102">
        <v>1457.3413</v>
      </c>
      <c r="AU145" s="103">
        <v>1372.9555</v>
      </c>
      <c r="AV145" s="102">
        <v>203.9546</v>
      </c>
      <c r="AW145" s="104">
        <v>3729</v>
      </c>
      <c r="AX145" s="105">
        <v>3034.2514000000001</v>
      </c>
      <c r="AY145" s="106">
        <v>357</v>
      </c>
      <c r="AZ145" s="102">
        <v>1292</v>
      </c>
      <c r="BA145" s="103">
        <v>17</v>
      </c>
      <c r="BB145" s="102">
        <v>123.3373</v>
      </c>
      <c r="BC145" s="103">
        <v>730.66179999999997</v>
      </c>
      <c r="BD145" s="102">
        <v>11.276</v>
      </c>
      <c r="BE145" s="104">
        <v>1666</v>
      </c>
      <c r="BF145" s="107">
        <v>865.27509999999995</v>
      </c>
      <c r="BG145" s="101">
        <v>1085</v>
      </c>
      <c r="BH145" s="102">
        <v>33</v>
      </c>
      <c r="BI145" s="103">
        <v>12</v>
      </c>
      <c r="BJ145" s="102">
        <v>516.9357</v>
      </c>
      <c r="BK145" s="103">
        <v>16.908099999999997</v>
      </c>
      <c r="BL145" s="102">
        <v>7.7872000000000003</v>
      </c>
      <c r="BM145" s="104">
        <v>1130</v>
      </c>
      <c r="BN145" s="105">
        <v>541.63099999999997</v>
      </c>
      <c r="BO145" s="101">
        <v>3962</v>
      </c>
      <c r="BP145" s="102">
        <v>2790</v>
      </c>
      <c r="BQ145" s="103">
        <v>91</v>
      </c>
      <c r="BR145" s="102">
        <v>3082.7305000000001</v>
      </c>
      <c r="BS145" s="103">
        <v>2433.6190999999999</v>
      </c>
      <c r="BT145" s="102">
        <v>128.7533</v>
      </c>
      <c r="BU145" s="104">
        <v>6843</v>
      </c>
      <c r="BV145" s="105">
        <v>5645.1028999999999</v>
      </c>
      <c r="BW145" s="108">
        <v>15845</v>
      </c>
      <c r="BX145" s="109">
        <f t="shared" si="138"/>
        <v>10240</v>
      </c>
      <c r="BY145" s="110">
        <f t="shared" si="139"/>
        <v>0.64626065004733357</v>
      </c>
      <c r="BZ145" s="108">
        <v>12703.275900000001</v>
      </c>
      <c r="CA145" s="109">
        <f t="shared" si="140"/>
        <v>7627.4328999999998</v>
      </c>
      <c r="CB145" s="110">
        <f t="shared" si="141"/>
        <v>0.60043038977056296</v>
      </c>
    </row>
    <row r="146" spans="1:80" s="45" customFormat="1" x14ac:dyDescent="0.25">
      <c r="A146" s="93" t="s">
        <v>463</v>
      </c>
      <c r="B146" s="94" t="s">
        <v>464</v>
      </c>
      <c r="C146" s="95" t="s">
        <v>82</v>
      </c>
      <c r="D146" s="94" t="s">
        <v>481</v>
      </c>
      <c r="E146" s="95" t="s">
        <v>482</v>
      </c>
      <c r="F146" s="94" t="s">
        <v>483</v>
      </c>
      <c r="G146" s="95" t="s">
        <v>484</v>
      </c>
      <c r="H146" s="95" t="s">
        <v>27</v>
      </c>
      <c r="I146" s="96" t="s">
        <v>88</v>
      </c>
      <c r="J146" s="97">
        <v>1</v>
      </c>
      <c r="K146" s="97">
        <v>4</v>
      </c>
      <c r="L146" s="98">
        <f t="shared" si="116"/>
        <v>5</v>
      </c>
      <c r="M146" s="205">
        <f t="shared" si="142"/>
        <v>5.6362608407076895E-2</v>
      </c>
      <c r="N146" s="206">
        <f t="shared" si="143"/>
        <v>7.8426962796724203E-2</v>
      </c>
      <c r="O146" s="206">
        <f t="shared" si="144"/>
        <v>7.6988541378786204E-2</v>
      </c>
      <c r="P146" s="206">
        <f t="shared" si="145"/>
        <v>6.8544956536427129E-2</v>
      </c>
      <c r="Q146" s="206">
        <f t="shared" si="146"/>
        <v>8.0639502276230568E-2</v>
      </c>
      <c r="R146" s="207">
        <f t="shared" si="147"/>
        <v>1.7560883297441019E-2</v>
      </c>
      <c r="S146" s="208">
        <f t="shared" si="148"/>
        <v>3.9559976884008245E-2</v>
      </c>
      <c r="T146" s="99">
        <f t="shared" si="69"/>
        <v>6.9513576470588241</v>
      </c>
      <c r="U146" s="100">
        <f t="shared" si="70"/>
        <v>0.88133925074499786</v>
      </c>
      <c r="V146" s="100">
        <f t="shared" si="71"/>
        <v>0.92775310277957335</v>
      </c>
      <c r="W146" s="100">
        <f t="shared" si="72"/>
        <v>0.61664965034965036</v>
      </c>
      <c r="X146" s="100">
        <f t="shared" si="73"/>
        <v>0.45830883392226152</v>
      </c>
      <c r="Y146" s="180">
        <f t="shared" si="74"/>
        <v>0.87770224337185598</v>
      </c>
      <c r="Z146" s="186">
        <f t="shared" si="75"/>
        <v>0.86243781725888335</v>
      </c>
      <c r="AA146" s="101">
        <v>72</v>
      </c>
      <c r="AB146" s="102">
        <v>6</v>
      </c>
      <c r="AC146" s="103">
        <v>7</v>
      </c>
      <c r="AD146" s="102">
        <v>573.63689999999997</v>
      </c>
      <c r="AE146" s="103">
        <v>13.1449</v>
      </c>
      <c r="AF146" s="102">
        <v>4.0835999999999997</v>
      </c>
      <c r="AG146" s="104">
        <v>85</v>
      </c>
      <c r="AH146" s="105">
        <v>590.86540000000002</v>
      </c>
      <c r="AI146" s="106">
        <v>2265</v>
      </c>
      <c r="AJ146" s="102">
        <v>30</v>
      </c>
      <c r="AK146" s="103">
        <v>54</v>
      </c>
      <c r="AL146" s="102">
        <v>1998.1108999999999</v>
      </c>
      <c r="AM146" s="103">
        <v>52.435899999999997</v>
      </c>
      <c r="AN146" s="102">
        <v>19.719100000000001</v>
      </c>
      <c r="AO146" s="104">
        <v>2349</v>
      </c>
      <c r="AP146" s="107">
        <v>2070.2658999999999</v>
      </c>
      <c r="AQ146" s="101">
        <v>1639</v>
      </c>
      <c r="AR146" s="102">
        <v>1122</v>
      </c>
      <c r="AS146" s="103">
        <v>333</v>
      </c>
      <c r="AT146" s="102">
        <v>1195.3704</v>
      </c>
      <c r="AU146" s="103">
        <v>1341.1971999999998</v>
      </c>
      <c r="AV146" s="102">
        <v>333.90049999999997</v>
      </c>
      <c r="AW146" s="104">
        <v>3094</v>
      </c>
      <c r="AX146" s="105">
        <v>2870.4681</v>
      </c>
      <c r="AY146" s="106">
        <v>222</v>
      </c>
      <c r="AZ146" s="102">
        <v>1191</v>
      </c>
      <c r="BA146" s="103">
        <v>17</v>
      </c>
      <c r="BB146" s="102">
        <v>79.580600000000004</v>
      </c>
      <c r="BC146" s="103">
        <v>788.25630000000001</v>
      </c>
      <c r="BD146" s="102">
        <v>13.972099999999999</v>
      </c>
      <c r="BE146" s="104">
        <v>1430</v>
      </c>
      <c r="BF146" s="107">
        <v>881.80899999999997</v>
      </c>
      <c r="BG146" s="101">
        <v>1030</v>
      </c>
      <c r="BH146" s="102">
        <v>71</v>
      </c>
      <c r="BI146" s="103">
        <v>31</v>
      </c>
      <c r="BJ146" s="102">
        <v>441.86779999999999</v>
      </c>
      <c r="BK146" s="103">
        <v>63.814499999999995</v>
      </c>
      <c r="BL146" s="102">
        <v>13.123299999999999</v>
      </c>
      <c r="BM146" s="104">
        <v>1132</v>
      </c>
      <c r="BN146" s="105">
        <v>518.80560000000003</v>
      </c>
      <c r="BO146" s="101">
        <v>1887</v>
      </c>
      <c r="BP146" s="102">
        <v>1046</v>
      </c>
      <c r="BQ146" s="103">
        <v>9</v>
      </c>
      <c r="BR146" s="102">
        <v>2150.5455000000002</v>
      </c>
      <c r="BS146" s="103">
        <v>423.23430000000002</v>
      </c>
      <c r="BT146" s="102">
        <v>8.4201999999999995</v>
      </c>
      <c r="BU146" s="104">
        <v>2942</v>
      </c>
      <c r="BV146" s="105">
        <v>2582.2000000000003</v>
      </c>
      <c r="BW146" s="108">
        <v>11032</v>
      </c>
      <c r="BX146" s="109">
        <f t="shared" si="138"/>
        <v>7115</v>
      </c>
      <c r="BY146" s="110">
        <f t="shared" si="139"/>
        <v>0.64494198694706306</v>
      </c>
      <c r="BZ146" s="108">
        <v>9514.4140000000007</v>
      </c>
      <c r="CA146" s="109">
        <f t="shared" si="140"/>
        <v>6439.1121000000003</v>
      </c>
      <c r="CB146" s="110">
        <f t="shared" si="141"/>
        <v>0.6767744287772216</v>
      </c>
    </row>
    <row r="147" spans="1:80" x14ac:dyDescent="0.25">
      <c r="A147" s="112" t="s">
        <v>463</v>
      </c>
      <c r="B147" s="113" t="s">
        <v>464</v>
      </c>
      <c r="C147" s="114" t="s">
        <v>82</v>
      </c>
      <c r="D147" s="113" t="s">
        <v>485</v>
      </c>
      <c r="E147" s="114" t="s">
        <v>486</v>
      </c>
      <c r="F147" s="113" t="s">
        <v>487</v>
      </c>
      <c r="G147" s="114" t="s">
        <v>488</v>
      </c>
      <c r="H147" s="114" t="s">
        <v>87</v>
      </c>
      <c r="I147" s="115" t="s">
        <v>88</v>
      </c>
      <c r="J147" s="116">
        <v>0</v>
      </c>
      <c r="K147" s="116">
        <v>4</v>
      </c>
      <c r="L147" s="117">
        <f t="shared" si="116"/>
        <v>4</v>
      </c>
      <c r="M147" s="209">
        <f t="shared" si="142"/>
        <v>3.0668911382470018E-2</v>
      </c>
      <c r="N147" s="210">
        <f t="shared" si="143"/>
        <v>0.11474410121636947</v>
      </c>
      <c r="O147" s="210">
        <f t="shared" si="144"/>
        <v>3.7086662856543079E-2</v>
      </c>
      <c r="P147" s="210">
        <f t="shared" si="145"/>
        <v>0.1216156467463126</v>
      </c>
      <c r="Q147" s="210">
        <f t="shared" si="146"/>
        <v>0</v>
      </c>
      <c r="R147" s="211">
        <f t="shared" si="147"/>
        <v>2.0977883533047381E-3</v>
      </c>
      <c r="S147" s="212">
        <f t="shared" si="148"/>
        <v>2.7467987379857065E-2</v>
      </c>
      <c r="T147" s="118">
        <f t="shared" si="69"/>
        <v>3.9692716049382719</v>
      </c>
      <c r="U147" s="119">
        <f t="shared" si="70"/>
        <v>0.96617001594896335</v>
      </c>
      <c r="V147" s="119">
        <f t="shared" si="71"/>
        <v>0.95758469529085866</v>
      </c>
      <c r="W147" s="119">
        <f t="shared" si="72"/>
        <v>0.62382236842105265</v>
      </c>
      <c r="X147" s="119" t="str">
        <f t="shared" si="73"/>
        <v>-</v>
      </c>
      <c r="Y147" s="181">
        <f t="shared" si="74"/>
        <v>0.27789594594594591</v>
      </c>
      <c r="Z147" s="187">
        <f t="shared" si="75"/>
        <v>0.79804509543367963</v>
      </c>
      <c r="AA147" s="120">
        <v>68</v>
      </c>
      <c r="AB147" s="121">
        <v>1</v>
      </c>
      <c r="AC147" s="122">
        <v>12</v>
      </c>
      <c r="AD147" s="121">
        <v>312.15210000000002</v>
      </c>
      <c r="AE147" s="122">
        <v>3.3471000000000002</v>
      </c>
      <c r="AF147" s="121">
        <v>6.0118000000000009</v>
      </c>
      <c r="AG147" s="123">
        <v>81</v>
      </c>
      <c r="AH147" s="124">
        <v>321.51100000000002</v>
      </c>
      <c r="AI147" s="125">
        <v>2888</v>
      </c>
      <c r="AJ147" s="121">
        <v>52</v>
      </c>
      <c r="AK147" s="122">
        <v>195</v>
      </c>
      <c r="AL147" s="121">
        <v>2877.3991000000001</v>
      </c>
      <c r="AM147" s="122">
        <v>81.515799999999999</v>
      </c>
      <c r="AN147" s="121">
        <v>70.028099999999995</v>
      </c>
      <c r="AO147" s="123">
        <v>3135</v>
      </c>
      <c r="AP147" s="126">
        <v>3028.9430000000002</v>
      </c>
      <c r="AQ147" s="120">
        <v>635</v>
      </c>
      <c r="AR147" s="121">
        <v>525</v>
      </c>
      <c r="AS147" s="122">
        <v>284</v>
      </c>
      <c r="AT147" s="121">
        <v>554.08749999999998</v>
      </c>
      <c r="AU147" s="122">
        <v>611.37059999999997</v>
      </c>
      <c r="AV147" s="121">
        <v>217.29420000000002</v>
      </c>
      <c r="AW147" s="123">
        <v>1444</v>
      </c>
      <c r="AX147" s="124">
        <v>1382.7522999999999</v>
      </c>
      <c r="AY147" s="125">
        <v>193</v>
      </c>
      <c r="AZ147" s="121">
        <v>2124</v>
      </c>
      <c r="BA147" s="122">
        <v>191</v>
      </c>
      <c r="BB147" s="121">
        <v>60.484200000000001</v>
      </c>
      <c r="BC147" s="122">
        <v>1390.9817999999998</v>
      </c>
      <c r="BD147" s="121">
        <v>113.0805</v>
      </c>
      <c r="BE147" s="123">
        <v>2508</v>
      </c>
      <c r="BF147" s="126">
        <v>1564.5464999999999</v>
      </c>
      <c r="BG147" s="120"/>
      <c r="BH147" s="121"/>
      <c r="BI147" s="122"/>
      <c r="BJ147" s="121"/>
      <c r="BK147" s="122"/>
      <c r="BL147" s="121"/>
      <c r="BM147" s="123"/>
      <c r="BN147" s="124"/>
      <c r="BO147" s="120">
        <v>9</v>
      </c>
      <c r="BP147" s="121">
        <v>1101</v>
      </c>
      <c r="BQ147" s="122"/>
      <c r="BR147" s="121">
        <v>1.6136999999999999</v>
      </c>
      <c r="BS147" s="122">
        <v>306.85079999999999</v>
      </c>
      <c r="BT147" s="121"/>
      <c r="BU147" s="123">
        <v>1110</v>
      </c>
      <c r="BV147" s="124">
        <v>308.46449999999999</v>
      </c>
      <c r="BW147" s="127">
        <v>8278</v>
      </c>
      <c r="BX147" s="128">
        <f t="shared" si="138"/>
        <v>3793</v>
      </c>
      <c r="BY147" s="129">
        <f t="shared" si="139"/>
        <v>0.45820246436337281</v>
      </c>
      <c r="BZ147" s="127">
        <v>6606.2173000000003</v>
      </c>
      <c r="CA147" s="128">
        <f t="shared" si="140"/>
        <v>3805.7365999999997</v>
      </c>
      <c r="CB147" s="129">
        <f t="shared" si="141"/>
        <v>0.57608407764606828</v>
      </c>
    </row>
    <row r="148" spans="1:80" x14ac:dyDescent="0.25">
      <c r="A148" s="112" t="s">
        <v>463</v>
      </c>
      <c r="B148" s="113" t="s">
        <v>464</v>
      </c>
      <c r="C148" s="114" t="s">
        <v>82</v>
      </c>
      <c r="D148" s="113" t="s">
        <v>489</v>
      </c>
      <c r="E148" s="114" t="s">
        <v>490</v>
      </c>
      <c r="F148" s="113" t="s">
        <v>491</v>
      </c>
      <c r="G148" s="114" t="s">
        <v>492</v>
      </c>
      <c r="H148" s="114" t="s">
        <v>27</v>
      </c>
      <c r="I148" s="115" t="s">
        <v>88</v>
      </c>
      <c r="J148" s="116">
        <v>0</v>
      </c>
      <c r="K148" s="116">
        <v>4</v>
      </c>
      <c r="L148" s="117">
        <f t="shared" si="116"/>
        <v>4</v>
      </c>
      <c r="M148" s="209">
        <f t="shared" si="142"/>
        <v>6.8379316525437092E-2</v>
      </c>
      <c r="N148" s="210">
        <f t="shared" si="143"/>
        <v>9.2189486845328059E-2</v>
      </c>
      <c r="O148" s="210">
        <f t="shared" si="144"/>
        <v>6.8122594766954134E-2</v>
      </c>
      <c r="P148" s="210">
        <f t="shared" si="145"/>
        <v>0</v>
      </c>
      <c r="Q148" s="210">
        <f t="shared" si="146"/>
        <v>8.7847908949969522E-2</v>
      </c>
      <c r="R148" s="211">
        <f t="shared" si="147"/>
        <v>2.1973464970799017E-3</v>
      </c>
      <c r="S148" s="212">
        <f t="shared" si="148"/>
        <v>2.73531287334455E-2</v>
      </c>
      <c r="T148" s="118">
        <f t="shared" si="69"/>
        <v>14.629387755102041</v>
      </c>
      <c r="U148" s="119">
        <f t="shared" si="70"/>
        <v>0.84060808290155431</v>
      </c>
      <c r="V148" s="119">
        <f t="shared" si="71"/>
        <v>0.87794918769443508</v>
      </c>
      <c r="W148" s="119" t="str">
        <f t="shared" si="72"/>
        <v>-</v>
      </c>
      <c r="X148" s="119">
        <f t="shared" si="73"/>
        <v>0.56574764764764762</v>
      </c>
      <c r="Y148" s="181">
        <f t="shared" si="74"/>
        <v>0.50171397515527949</v>
      </c>
      <c r="Z148" s="187">
        <f t="shared" si="75"/>
        <v>0.87949105614973266</v>
      </c>
      <c r="AA148" s="120">
        <v>48</v>
      </c>
      <c r="AB148" s="121">
        <v>1</v>
      </c>
      <c r="AC148" s="122"/>
      <c r="AD148" s="121">
        <v>712.16759999999999</v>
      </c>
      <c r="AE148" s="122">
        <v>4.6723999999999997</v>
      </c>
      <c r="AF148" s="121"/>
      <c r="AG148" s="123">
        <v>49</v>
      </c>
      <c r="AH148" s="124">
        <v>716.84</v>
      </c>
      <c r="AI148" s="125">
        <v>2672</v>
      </c>
      <c r="AJ148" s="121">
        <v>131</v>
      </c>
      <c r="AK148" s="122">
        <v>92</v>
      </c>
      <c r="AL148" s="121">
        <v>2203.2691999999997</v>
      </c>
      <c r="AM148" s="122">
        <v>195.3854</v>
      </c>
      <c r="AN148" s="121">
        <v>34.905799999999992</v>
      </c>
      <c r="AO148" s="123">
        <v>2895</v>
      </c>
      <c r="AP148" s="126">
        <v>2433.5603999999998</v>
      </c>
      <c r="AQ148" s="120">
        <v>1668</v>
      </c>
      <c r="AR148" s="121">
        <v>1038</v>
      </c>
      <c r="AS148" s="122">
        <v>187</v>
      </c>
      <c r="AT148" s="121">
        <v>1128.5291</v>
      </c>
      <c r="AU148" s="122">
        <v>1279.4855000000002</v>
      </c>
      <c r="AV148" s="121">
        <v>131.89240000000001</v>
      </c>
      <c r="AW148" s="123">
        <v>2893</v>
      </c>
      <c r="AX148" s="124">
        <v>2539.9070000000006</v>
      </c>
      <c r="AY148" s="125"/>
      <c r="AZ148" s="121"/>
      <c r="BA148" s="122"/>
      <c r="BB148" s="121"/>
      <c r="BC148" s="122"/>
      <c r="BD148" s="121"/>
      <c r="BE148" s="123"/>
      <c r="BF148" s="126"/>
      <c r="BG148" s="120">
        <v>908</v>
      </c>
      <c r="BH148" s="121">
        <v>38</v>
      </c>
      <c r="BI148" s="122">
        <v>53</v>
      </c>
      <c r="BJ148" s="121">
        <v>497.36239999999998</v>
      </c>
      <c r="BK148" s="122">
        <v>40.159999999999997</v>
      </c>
      <c r="BL148" s="121">
        <v>27.659500000000001</v>
      </c>
      <c r="BM148" s="123">
        <v>999</v>
      </c>
      <c r="BN148" s="124">
        <v>565.18189999999993</v>
      </c>
      <c r="BO148" s="120">
        <v>271</v>
      </c>
      <c r="BP148" s="121">
        <v>332</v>
      </c>
      <c r="BQ148" s="122">
        <v>41</v>
      </c>
      <c r="BR148" s="121">
        <v>90.160499999999999</v>
      </c>
      <c r="BS148" s="122">
        <v>206.66569999999999</v>
      </c>
      <c r="BT148" s="121">
        <v>26.2776</v>
      </c>
      <c r="BU148" s="123">
        <v>644</v>
      </c>
      <c r="BV148" s="124">
        <v>323.10379999999998</v>
      </c>
      <c r="BW148" s="127">
        <v>7480</v>
      </c>
      <c r="BX148" s="128">
        <f t="shared" si="138"/>
        <v>5567</v>
      </c>
      <c r="BY148" s="129">
        <f t="shared" si="139"/>
        <v>0.74425133689839573</v>
      </c>
      <c r="BZ148" s="127">
        <v>6578.5931</v>
      </c>
      <c r="CA148" s="128">
        <f t="shared" si="140"/>
        <v>4631.4887999999992</v>
      </c>
      <c r="CB148" s="196">
        <f t="shared" si="141"/>
        <v>0.70402420845879632</v>
      </c>
    </row>
    <row r="149" spans="1:80" x14ac:dyDescent="0.25">
      <c r="A149" s="112" t="s">
        <v>463</v>
      </c>
      <c r="B149" s="113" t="s">
        <v>464</v>
      </c>
      <c r="C149" s="114" t="s">
        <v>82</v>
      </c>
      <c r="D149" s="113" t="s">
        <v>493</v>
      </c>
      <c r="E149" s="114" t="s">
        <v>494</v>
      </c>
      <c r="F149" s="113" t="s">
        <v>495</v>
      </c>
      <c r="G149" s="114" t="s">
        <v>496</v>
      </c>
      <c r="H149" s="114" t="s">
        <v>87</v>
      </c>
      <c r="I149" s="115" t="s">
        <v>88</v>
      </c>
      <c r="J149" s="116">
        <v>0</v>
      </c>
      <c r="K149" s="116">
        <v>21</v>
      </c>
      <c r="L149" s="117">
        <f t="shared" si="116"/>
        <v>4</v>
      </c>
      <c r="M149" s="209">
        <f t="shared" si="142"/>
        <v>7.0786901093139953E-2</v>
      </c>
      <c r="N149" s="210">
        <f t="shared" si="143"/>
        <v>5.1134089305487899E-2</v>
      </c>
      <c r="O149" s="210">
        <f t="shared" si="144"/>
        <v>4.1076979985511297E-2</v>
      </c>
      <c r="P149" s="210">
        <f t="shared" si="145"/>
        <v>6.6639367116837156E-2</v>
      </c>
      <c r="Q149" s="210">
        <f t="shared" si="146"/>
        <v>0</v>
      </c>
      <c r="R149" s="211">
        <f t="shared" si="147"/>
        <v>1.0238909662587612E-2</v>
      </c>
      <c r="S149" s="212">
        <f t="shared" si="148"/>
        <v>2.4890288458915631E-2</v>
      </c>
      <c r="T149" s="118">
        <f t="shared" si="69"/>
        <v>4.0112399999999999</v>
      </c>
      <c r="U149" s="119">
        <f t="shared" si="70"/>
        <v>0.85053919344675499</v>
      </c>
      <c r="V149" s="119">
        <f t="shared" si="71"/>
        <v>0.90142948793407895</v>
      </c>
      <c r="W149" s="119">
        <f t="shared" si="72"/>
        <v>0.62439490167516387</v>
      </c>
      <c r="X149" s="119" t="str">
        <f t="shared" si="73"/>
        <v>-</v>
      </c>
      <c r="Y149" s="181">
        <f t="shared" si="74"/>
        <v>0.8840617146212566</v>
      </c>
      <c r="Z149" s="187">
        <f t="shared" si="75"/>
        <v>0.91435239040782046</v>
      </c>
      <c r="AA149" s="120">
        <v>160</v>
      </c>
      <c r="AB149" s="121">
        <v>16</v>
      </c>
      <c r="AC149" s="122">
        <v>9</v>
      </c>
      <c r="AD149" s="121">
        <v>662.0258</v>
      </c>
      <c r="AE149" s="122">
        <v>76.618200000000002</v>
      </c>
      <c r="AF149" s="121">
        <v>3.4354</v>
      </c>
      <c r="AG149" s="123">
        <v>185</v>
      </c>
      <c r="AH149" s="124">
        <v>742.07939999999996</v>
      </c>
      <c r="AI149" s="125">
        <v>1530</v>
      </c>
      <c r="AJ149" s="121">
        <v>23</v>
      </c>
      <c r="AK149" s="122">
        <v>34</v>
      </c>
      <c r="AL149" s="121">
        <v>1274.9918</v>
      </c>
      <c r="AM149" s="122">
        <v>50.314999999999998</v>
      </c>
      <c r="AN149" s="121">
        <v>24.498899999999999</v>
      </c>
      <c r="AO149" s="123">
        <v>1587</v>
      </c>
      <c r="AP149" s="126">
        <v>1349.8057000000001</v>
      </c>
      <c r="AQ149" s="120">
        <v>1141</v>
      </c>
      <c r="AR149" s="121">
        <v>420</v>
      </c>
      <c r="AS149" s="122">
        <v>138</v>
      </c>
      <c r="AT149" s="121">
        <v>833.24940000000004</v>
      </c>
      <c r="AU149" s="122">
        <v>597.15350000000001</v>
      </c>
      <c r="AV149" s="121">
        <v>101.1258</v>
      </c>
      <c r="AW149" s="123">
        <v>1699</v>
      </c>
      <c r="AX149" s="124">
        <v>1531.5287000000001</v>
      </c>
      <c r="AY149" s="125">
        <v>154</v>
      </c>
      <c r="AZ149" s="121">
        <v>1205</v>
      </c>
      <c r="BA149" s="122">
        <v>14</v>
      </c>
      <c r="BB149" s="121">
        <v>53.695799999999998</v>
      </c>
      <c r="BC149" s="122">
        <v>787.82600000000002</v>
      </c>
      <c r="BD149" s="121">
        <v>15.772400000000001</v>
      </c>
      <c r="BE149" s="123">
        <v>1373</v>
      </c>
      <c r="BF149" s="126">
        <v>857.29419999999993</v>
      </c>
      <c r="BG149" s="120"/>
      <c r="BH149" s="121"/>
      <c r="BI149" s="122"/>
      <c r="BJ149" s="121"/>
      <c r="BK149" s="122"/>
      <c r="BL149" s="121"/>
      <c r="BM149" s="123"/>
      <c r="BN149" s="124"/>
      <c r="BO149" s="120">
        <v>265</v>
      </c>
      <c r="BP149" s="121">
        <v>1424</v>
      </c>
      <c r="BQ149" s="122">
        <v>14</v>
      </c>
      <c r="BR149" s="121">
        <v>179.68630000000002</v>
      </c>
      <c r="BS149" s="122">
        <v>1310.2003</v>
      </c>
      <c r="BT149" s="121">
        <v>15.670500000000001</v>
      </c>
      <c r="BU149" s="123">
        <v>1703</v>
      </c>
      <c r="BV149" s="124">
        <v>1505.5571</v>
      </c>
      <c r="BW149" s="127">
        <v>6547</v>
      </c>
      <c r="BX149" s="128">
        <f t="shared" si="138"/>
        <v>3250</v>
      </c>
      <c r="BY149" s="129">
        <f t="shared" si="139"/>
        <v>0.49641056972659231</v>
      </c>
      <c r="BZ149" s="127">
        <v>5986.2651000000005</v>
      </c>
      <c r="CA149" s="128">
        <f t="shared" si="140"/>
        <v>3003.6491000000001</v>
      </c>
      <c r="CB149" s="196">
        <f t="shared" si="141"/>
        <v>0.50175677986596345</v>
      </c>
    </row>
    <row r="150" spans="1:80" x14ac:dyDescent="0.25">
      <c r="A150" s="112" t="s">
        <v>463</v>
      </c>
      <c r="B150" s="113" t="s">
        <v>464</v>
      </c>
      <c r="C150" s="114" t="s">
        <v>82</v>
      </c>
      <c r="D150" s="113" t="s">
        <v>497</v>
      </c>
      <c r="E150" s="114" t="s">
        <v>498</v>
      </c>
      <c r="F150" s="113" t="s">
        <v>499</v>
      </c>
      <c r="G150" s="114" t="s">
        <v>500</v>
      </c>
      <c r="H150" s="114" t="s">
        <v>27</v>
      </c>
      <c r="I150" s="115" t="s">
        <v>88</v>
      </c>
      <c r="J150" s="116">
        <v>0</v>
      </c>
      <c r="K150" s="116">
        <v>10</v>
      </c>
      <c r="L150" s="117">
        <f t="shared" si="116"/>
        <v>4</v>
      </c>
      <c r="M150" s="209">
        <f t="shared" si="142"/>
        <v>6.6599359532940369E-2</v>
      </c>
      <c r="N150" s="210">
        <f t="shared" si="143"/>
        <v>5.7091443155043477E-2</v>
      </c>
      <c r="O150" s="210">
        <f t="shared" si="144"/>
        <v>3.6845454445558881E-2</v>
      </c>
      <c r="P150" s="210">
        <f t="shared" si="145"/>
        <v>3.2375182874724989E-2</v>
      </c>
      <c r="Q150" s="210">
        <f t="shared" si="146"/>
        <v>0</v>
      </c>
      <c r="R150" s="211">
        <f t="shared" si="147"/>
        <v>6.8353606201785265E-4</v>
      </c>
      <c r="S150" s="212">
        <f t="shared" si="148"/>
        <v>1.7030792799713611E-2</v>
      </c>
      <c r="T150" s="118">
        <f t="shared" si="69"/>
        <v>2.6149071161048689</v>
      </c>
      <c r="U150" s="119">
        <f t="shared" si="70"/>
        <v>0.82084106753812636</v>
      </c>
      <c r="V150" s="119">
        <f t="shared" si="71"/>
        <v>0.74579750271444079</v>
      </c>
      <c r="W150" s="119">
        <f t="shared" si="72"/>
        <v>0.65797219589257505</v>
      </c>
      <c r="X150" s="119" t="str">
        <f t="shared" si="73"/>
        <v>-</v>
      </c>
      <c r="Y150" s="181">
        <f t="shared" si="74"/>
        <v>0.28472804532577906</v>
      </c>
      <c r="Z150" s="187">
        <f t="shared" si="75"/>
        <v>0.8306649361184345</v>
      </c>
      <c r="AA150" s="120">
        <v>231</v>
      </c>
      <c r="AB150" s="121">
        <v>7</v>
      </c>
      <c r="AC150" s="122">
        <v>29</v>
      </c>
      <c r="AD150" s="121">
        <v>670.38819999999998</v>
      </c>
      <c r="AE150" s="122">
        <v>16.3048</v>
      </c>
      <c r="AF150" s="121">
        <v>11.487200000000001</v>
      </c>
      <c r="AG150" s="123">
        <v>267</v>
      </c>
      <c r="AH150" s="124">
        <v>698.18020000000001</v>
      </c>
      <c r="AI150" s="125">
        <v>1796</v>
      </c>
      <c r="AJ150" s="121">
        <v>31</v>
      </c>
      <c r="AK150" s="122">
        <v>9</v>
      </c>
      <c r="AL150" s="121">
        <v>1446.8907999999999</v>
      </c>
      <c r="AM150" s="122">
        <v>54.451700000000002</v>
      </c>
      <c r="AN150" s="121">
        <v>5.7217000000000002</v>
      </c>
      <c r="AO150" s="123">
        <v>1836</v>
      </c>
      <c r="AP150" s="126">
        <v>1507.0642</v>
      </c>
      <c r="AQ150" s="120">
        <v>715</v>
      </c>
      <c r="AR150" s="121">
        <v>1006</v>
      </c>
      <c r="AS150" s="122">
        <v>121</v>
      </c>
      <c r="AT150" s="121">
        <v>456.14120000000003</v>
      </c>
      <c r="AU150" s="122">
        <v>826.77070000000003</v>
      </c>
      <c r="AV150" s="121">
        <v>90.847099999999998</v>
      </c>
      <c r="AW150" s="123">
        <v>1842</v>
      </c>
      <c r="AX150" s="124">
        <v>1373.759</v>
      </c>
      <c r="AY150" s="125">
        <v>87</v>
      </c>
      <c r="AZ150" s="121">
        <v>545</v>
      </c>
      <c r="BA150" s="122">
        <v>1</v>
      </c>
      <c r="BB150" s="121">
        <v>29.674800000000001</v>
      </c>
      <c r="BC150" s="122">
        <v>386.01150000000001</v>
      </c>
      <c r="BD150" s="121">
        <v>0.81010000000000004</v>
      </c>
      <c r="BE150" s="123">
        <v>633</v>
      </c>
      <c r="BF150" s="126">
        <v>416.49639999999999</v>
      </c>
      <c r="BG150" s="120"/>
      <c r="BH150" s="121"/>
      <c r="BI150" s="122"/>
      <c r="BJ150" s="121"/>
      <c r="BK150" s="122"/>
      <c r="BL150" s="121"/>
      <c r="BM150" s="123"/>
      <c r="BN150" s="124"/>
      <c r="BO150" s="120">
        <v>4</v>
      </c>
      <c r="BP150" s="121">
        <v>349</v>
      </c>
      <c r="BQ150" s="122"/>
      <c r="BR150" s="121">
        <v>0.71719999999999995</v>
      </c>
      <c r="BS150" s="122">
        <v>99.791799999999995</v>
      </c>
      <c r="BT150" s="121"/>
      <c r="BU150" s="123">
        <v>353</v>
      </c>
      <c r="BV150" s="124">
        <v>100.509</v>
      </c>
      <c r="BW150" s="127">
        <v>4931</v>
      </c>
      <c r="BX150" s="128">
        <f t="shared" si="138"/>
        <v>2833</v>
      </c>
      <c r="BY150" s="129">
        <f t="shared" si="139"/>
        <v>0.57452849320624622</v>
      </c>
      <c r="BZ150" s="127">
        <v>4096.0088000000005</v>
      </c>
      <c r="CA150" s="128">
        <f t="shared" si="140"/>
        <v>2603.8121999999998</v>
      </c>
      <c r="CB150" s="196">
        <f t="shared" si="141"/>
        <v>0.63569497213970816</v>
      </c>
    </row>
    <row r="151" spans="1:80" x14ac:dyDescent="0.25">
      <c r="A151" s="112" t="s">
        <v>463</v>
      </c>
      <c r="B151" s="113" t="s">
        <v>464</v>
      </c>
      <c r="C151" s="114" t="s">
        <v>46</v>
      </c>
      <c r="D151" s="113" t="s">
        <v>501</v>
      </c>
      <c r="E151" s="114" t="s">
        <v>502</v>
      </c>
      <c r="F151" s="113" t="s">
        <v>503</v>
      </c>
      <c r="G151" s="114" t="s">
        <v>488</v>
      </c>
      <c r="H151" s="114" t="s">
        <v>51</v>
      </c>
      <c r="I151" s="115" t="s">
        <v>52</v>
      </c>
      <c r="J151" s="116">
        <v>8</v>
      </c>
      <c r="K151" s="116">
        <v>15</v>
      </c>
      <c r="L151" s="117">
        <f t="shared" si="116"/>
        <v>3</v>
      </c>
      <c r="M151" s="209">
        <f t="shared" si="142"/>
        <v>0.1931266977618756</v>
      </c>
      <c r="N151" s="210">
        <f t="shared" si="143"/>
        <v>0.10463848631854841</v>
      </c>
      <c r="O151" s="210">
        <f t="shared" si="144"/>
        <v>9.9601688428301069E-2</v>
      </c>
      <c r="P151" s="210">
        <f t="shared" si="145"/>
        <v>0</v>
      </c>
      <c r="Q151" s="210">
        <f t="shared" si="146"/>
        <v>0</v>
      </c>
      <c r="R151" s="211">
        <f t="shared" si="147"/>
        <v>0.19059903676671308</v>
      </c>
      <c r="S151" s="212">
        <f t="shared" si="148"/>
        <v>0.15187380130149206</v>
      </c>
      <c r="T151" s="118">
        <f t="shared" si="69"/>
        <v>6.172568902439024</v>
      </c>
      <c r="U151" s="119">
        <f t="shared" si="70"/>
        <v>1.0743606767794633</v>
      </c>
      <c r="V151" s="119">
        <f t="shared" si="71"/>
        <v>1.2687340963443798</v>
      </c>
      <c r="W151" s="119" t="str">
        <f t="shared" si="72"/>
        <v>-</v>
      </c>
      <c r="X151" s="119" t="str">
        <f t="shared" si="73"/>
        <v>-</v>
      </c>
      <c r="Y151" s="181">
        <f t="shared" si="74"/>
        <v>1.2756577287209834</v>
      </c>
      <c r="Z151" s="187">
        <f t="shared" si="75"/>
        <v>1.3140944344510002</v>
      </c>
      <c r="AA151" s="120">
        <v>245</v>
      </c>
      <c r="AB151" s="121">
        <v>62</v>
      </c>
      <c r="AC151" s="122">
        <v>21</v>
      </c>
      <c r="AD151" s="121">
        <v>1655.5929000000001</v>
      </c>
      <c r="AE151" s="122">
        <v>304.81369999999998</v>
      </c>
      <c r="AF151" s="121">
        <v>64.195999999999998</v>
      </c>
      <c r="AG151" s="123">
        <v>328</v>
      </c>
      <c r="AH151" s="124">
        <v>2024.6025999999999</v>
      </c>
      <c r="AI151" s="125">
        <v>2381</v>
      </c>
      <c r="AJ151" s="121">
        <v>122</v>
      </c>
      <c r="AK151" s="122">
        <v>68</v>
      </c>
      <c r="AL151" s="121">
        <v>2479.7433000000005</v>
      </c>
      <c r="AM151" s="122">
        <v>240.56220000000002</v>
      </c>
      <c r="AN151" s="121">
        <v>41.875800000000005</v>
      </c>
      <c r="AO151" s="123">
        <v>2571</v>
      </c>
      <c r="AP151" s="126">
        <v>2762.1813000000002</v>
      </c>
      <c r="AQ151" s="120">
        <v>1030</v>
      </c>
      <c r="AR151" s="121">
        <v>1407</v>
      </c>
      <c r="AS151" s="122">
        <v>490</v>
      </c>
      <c r="AT151" s="121">
        <v>847.75199999999995</v>
      </c>
      <c r="AU151" s="122">
        <v>2085.5693999999999</v>
      </c>
      <c r="AV151" s="121">
        <v>780.26330000000007</v>
      </c>
      <c r="AW151" s="123">
        <v>2927</v>
      </c>
      <c r="AX151" s="124">
        <v>3713.5846999999999</v>
      </c>
      <c r="AY151" s="125"/>
      <c r="AZ151" s="121"/>
      <c r="BA151" s="122"/>
      <c r="BB151" s="121"/>
      <c r="BC151" s="122"/>
      <c r="BD151" s="121"/>
      <c r="BE151" s="123"/>
      <c r="BF151" s="126"/>
      <c r="BG151" s="120"/>
      <c r="BH151" s="121"/>
      <c r="BI151" s="122"/>
      <c r="BJ151" s="121"/>
      <c r="BK151" s="122"/>
      <c r="BL151" s="121"/>
      <c r="BM151" s="123"/>
      <c r="BN151" s="124"/>
      <c r="BO151" s="120">
        <v>11464</v>
      </c>
      <c r="BP151" s="121">
        <v>7946</v>
      </c>
      <c r="BQ151" s="122">
        <v>2560</v>
      </c>
      <c r="BR151" s="121">
        <v>8379.0461999999989</v>
      </c>
      <c r="BS151" s="122">
        <v>12642.444000000005</v>
      </c>
      <c r="BT151" s="121">
        <v>7004.7101000000002</v>
      </c>
      <c r="BU151" s="123">
        <v>21970</v>
      </c>
      <c r="BV151" s="124">
        <v>28026.200300000004</v>
      </c>
      <c r="BW151" s="127">
        <v>27796</v>
      </c>
      <c r="BX151" s="128">
        <f t="shared" si="138"/>
        <v>15120</v>
      </c>
      <c r="BY151" s="129">
        <f t="shared" si="139"/>
        <v>0.54396316016693047</v>
      </c>
      <c r="BZ151" s="127">
        <v>36526.568899999998</v>
      </c>
      <c r="CA151" s="128">
        <f t="shared" si="140"/>
        <v>13362.134399999999</v>
      </c>
      <c r="CB151" s="196">
        <f t="shared" si="141"/>
        <v>0.36581958838186962</v>
      </c>
    </row>
    <row r="152" spans="1:80" x14ac:dyDescent="0.25">
      <c r="A152" s="112" t="s">
        <v>463</v>
      </c>
      <c r="B152" s="113" t="s">
        <v>464</v>
      </c>
      <c r="C152" s="114" t="s">
        <v>78</v>
      </c>
      <c r="D152" s="113" t="s">
        <v>504</v>
      </c>
      <c r="E152" s="114" t="s">
        <v>505</v>
      </c>
      <c r="F152" s="113" t="s">
        <v>506</v>
      </c>
      <c r="G152" s="114" t="s">
        <v>488</v>
      </c>
      <c r="H152" s="114" t="s">
        <v>51</v>
      </c>
      <c r="I152" s="115"/>
      <c r="J152" s="116">
        <v>5</v>
      </c>
      <c r="K152" s="116">
        <v>20</v>
      </c>
      <c r="L152" s="117">
        <f t="shared" ref="L152:L183" si="149">COUNT(AG152,AO152,AW152,BE152,BM152)</f>
        <v>2</v>
      </c>
      <c r="M152" s="209">
        <f t="shared" si="142"/>
        <v>1.720663566684762E-2</v>
      </c>
      <c r="N152" s="210">
        <f t="shared" si="143"/>
        <v>0</v>
      </c>
      <c r="O152" s="210">
        <f t="shared" si="144"/>
        <v>9.2386074782267472E-2</v>
      </c>
      <c r="P152" s="210">
        <f t="shared" si="145"/>
        <v>0</v>
      </c>
      <c r="Q152" s="210">
        <f t="shared" si="146"/>
        <v>0</v>
      </c>
      <c r="R152" s="211">
        <f t="shared" si="147"/>
        <v>3.9678847774068673E-2</v>
      </c>
      <c r="S152" s="212">
        <f t="shared" si="148"/>
        <v>3.9331329418717566E-2</v>
      </c>
      <c r="T152" s="118">
        <f t="shared" si="69"/>
        <v>6.4422178571428574</v>
      </c>
      <c r="U152" s="119" t="str">
        <f t="shared" si="70"/>
        <v>-</v>
      </c>
      <c r="V152" s="119">
        <f t="shared" si="71"/>
        <v>1.4082400654129192</v>
      </c>
      <c r="W152" s="119" t="str">
        <f t="shared" si="72"/>
        <v>-</v>
      </c>
      <c r="X152" s="119" t="str">
        <f t="shared" si="73"/>
        <v>-</v>
      </c>
      <c r="Y152" s="181">
        <f t="shared" si="74"/>
        <v>0.96902268726125229</v>
      </c>
      <c r="Z152" s="187">
        <f t="shared" si="75"/>
        <v>1.1135282989994115</v>
      </c>
      <c r="AA152" s="120">
        <v>18</v>
      </c>
      <c r="AB152" s="121">
        <v>7</v>
      </c>
      <c r="AC152" s="122">
        <v>3</v>
      </c>
      <c r="AD152" s="121">
        <v>142.2998</v>
      </c>
      <c r="AE152" s="122">
        <v>29.4773</v>
      </c>
      <c r="AF152" s="121">
        <v>8.6050000000000004</v>
      </c>
      <c r="AG152" s="123">
        <v>28</v>
      </c>
      <c r="AH152" s="124">
        <v>180.38210000000001</v>
      </c>
      <c r="AI152" s="125"/>
      <c r="AJ152" s="121"/>
      <c r="AK152" s="122"/>
      <c r="AL152" s="121"/>
      <c r="AM152" s="122"/>
      <c r="AN152" s="121"/>
      <c r="AO152" s="123"/>
      <c r="AP152" s="126"/>
      <c r="AQ152" s="120">
        <v>413</v>
      </c>
      <c r="AR152" s="121">
        <v>624</v>
      </c>
      <c r="AS152" s="122">
        <v>1409</v>
      </c>
      <c r="AT152" s="121">
        <v>417.18900000000002</v>
      </c>
      <c r="AU152" s="122">
        <v>1304.7714000000001</v>
      </c>
      <c r="AV152" s="121">
        <v>1722.5948000000001</v>
      </c>
      <c r="AW152" s="123">
        <v>2446</v>
      </c>
      <c r="AX152" s="124">
        <v>3444.5552000000002</v>
      </c>
      <c r="AY152" s="125"/>
      <c r="AZ152" s="121"/>
      <c r="BA152" s="122"/>
      <c r="BB152" s="121"/>
      <c r="BC152" s="122"/>
      <c r="BD152" s="121"/>
      <c r="BE152" s="123"/>
      <c r="BF152" s="126"/>
      <c r="BG152" s="120"/>
      <c r="BH152" s="121"/>
      <c r="BI152" s="122"/>
      <c r="BJ152" s="121"/>
      <c r="BK152" s="122"/>
      <c r="BL152" s="121"/>
      <c r="BM152" s="123"/>
      <c r="BN152" s="124"/>
      <c r="BO152" s="120">
        <v>4574</v>
      </c>
      <c r="BP152" s="121">
        <v>699</v>
      </c>
      <c r="BQ152" s="122">
        <v>748</v>
      </c>
      <c r="BR152" s="121">
        <v>3494.7580000000003</v>
      </c>
      <c r="BS152" s="122">
        <v>647.47590000000002</v>
      </c>
      <c r="BT152" s="121">
        <v>1692.2517</v>
      </c>
      <c r="BU152" s="123">
        <v>6021</v>
      </c>
      <c r="BV152" s="124">
        <v>5834.4856</v>
      </c>
      <c r="BW152" s="127">
        <v>8495</v>
      </c>
      <c r="BX152" s="128">
        <f t="shared" si="138"/>
        <v>5005</v>
      </c>
      <c r="BY152" s="129">
        <f t="shared" si="139"/>
        <v>0.58917010005885817</v>
      </c>
      <c r="BZ152" s="127">
        <v>9459.4229000000014</v>
      </c>
      <c r="CA152" s="128">
        <f t="shared" si="140"/>
        <v>4054.2468000000003</v>
      </c>
      <c r="CB152" s="196">
        <f t="shared" si="141"/>
        <v>0.42859346102392776</v>
      </c>
    </row>
    <row r="153" spans="1:80" x14ac:dyDescent="0.25">
      <c r="A153" s="112" t="s">
        <v>463</v>
      </c>
      <c r="B153" s="113" t="s">
        <v>464</v>
      </c>
      <c r="C153" s="114" t="s">
        <v>82</v>
      </c>
      <c r="D153" s="113" t="s">
        <v>507</v>
      </c>
      <c r="E153" s="114" t="s">
        <v>508</v>
      </c>
      <c r="F153" s="113" t="s">
        <v>509</v>
      </c>
      <c r="G153" s="114" t="s">
        <v>488</v>
      </c>
      <c r="H153" s="114" t="s">
        <v>87</v>
      </c>
      <c r="I153" s="115" t="s">
        <v>88</v>
      </c>
      <c r="J153" s="116">
        <v>1</v>
      </c>
      <c r="K153" s="116">
        <v>8</v>
      </c>
      <c r="L153" s="117">
        <f t="shared" si="149"/>
        <v>2</v>
      </c>
      <c r="M153" s="209">
        <f t="shared" si="142"/>
        <v>2.935549699249863E-2</v>
      </c>
      <c r="N153" s="210">
        <f t="shared" si="143"/>
        <v>0</v>
      </c>
      <c r="O153" s="210">
        <f t="shared" si="144"/>
        <v>5.7014868721786578E-2</v>
      </c>
      <c r="P153" s="210">
        <f t="shared" si="145"/>
        <v>0</v>
      </c>
      <c r="Q153" s="210">
        <f t="shared" si="146"/>
        <v>0</v>
      </c>
      <c r="R153" s="211">
        <f t="shared" si="147"/>
        <v>3.5436805658489542E-2</v>
      </c>
      <c r="S153" s="212">
        <f t="shared" si="148"/>
        <v>3.1783935256555762E-2</v>
      </c>
      <c r="T153" s="118">
        <f t="shared" ref="T153:T204" si="150">IF(AH153&gt;0,AH153/AG153,"-")</f>
        <v>5.6989277777777785</v>
      </c>
      <c r="U153" s="119" t="str">
        <f t="shared" ref="U153:U204" si="151">IF(AP153&gt;0,AP153/AO153,"-")</f>
        <v>-</v>
      </c>
      <c r="V153" s="119">
        <f t="shared" ref="V153:V204" si="152">IF(AX153&gt;0,AX153/AW153,"-")</f>
        <v>1.0623501249375313</v>
      </c>
      <c r="W153" s="119" t="str">
        <f t="shared" ref="W153:W204" si="153">IF(BF153&gt;0,BF153/BE153,"-")</f>
        <v>-</v>
      </c>
      <c r="X153" s="119" t="str">
        <f t="shared" ref="X153:X204" si="154">IF(BN153&gt;0,BN153/BM153,"-")</f>
        <v>-</v>
      </c>
      <c r="Y153" s="181">
        <f t="shared" ref="Y153:Y204" si="155">IF(BV153&gt;0,BV153/BU153,"-")</f>
        <v>1.0355175278219395</v>
      </c>
      <c r="Z153" s="187">
        <f t="shared" ref="Z153:Z204" si="156">BZ153/BW153</f>
        <v>1.0786269084238747</v>
      </c>
      <c r="AA153" s="120">
        <v>41</v>
      </c>
      <c r="AB153" s="121">
        <v>13</v>
      </c>
      <c r="AC153" s="122"/>
      <c r="AD153" s="121">
        <v>272.05200000000002</v>
      </c>
      <c r="AE153" s="122">
        <v>35.690100000000001</v>
      </c>
      <c r="AF153" s="121"/>
      <c r="AG153" s="123">
        <v>54</v>
      </c>
      <c r="AH153" s="124">
        <v>307.74210000000005</v>
      </c>
      <c r="AI153" s="125"/>
      <c r="AJ153" s="121"/>
      <c r="AK153" s="122"/>
      <c r="AL153" s="121"/>
      <c r="AM153" s="122"/>
      <c r="AN153" s="121"/>
      <c r="AO153" s="123"/>
      <c r="AP153" s="126"/>
      <c r="AQ153" s="120">
        <v>982</v>
      </c>
      <c r="AR153" s="121">
        <v>726</v>
      </c>
      <c r="AS153" s="122">
        <v>293</v>
      </c>
      <c r="AT153" s="121">
        <v>925.95360000000005</v>
      </c>
      <c r="AU153" s="122">
        <v>972.55819999999994</v>
      </c>
      <c r="AV153" s="121">
        <v>227.2508</v>
      </c>
      <c r="AW153" s="123">
        <v>2001</v>
      </c>
      <c r="AX153" s="124">
        <v>2125.7626</v>
      </c>
      <c r="AY153" s="125"/>
      <c r="AZ153" s="121"/>
      <c r="BA153" s="122"/>
      <c r="BB153" s="121"/>
      <c r="BC153" s="122"/>
      <c r="BD153" s="121"/>
      <c r="BE153" s="123"/>
      <c r="BF153" s="126"/>
      <c r="BG153" s="120"/>
      <c r="BH153" s="121"/>
      <c r="BI153" s="122"/>
      <c r="BJ153" s="121"/>
      <c r="BK153" s="122"/>
      <c r="BL153" s="121"/>
      <c r="BM153" s="123"/>
      <c r="BN153" s="124"/>
      <c r="BO153" s="120">
        <v>1669</v>
      </c>
      <c r="BP153" s="121">
        <v>3033</v>
      </c>
      <c r="BQ153" s="122">
        <v>330</v>
      </c>
      <c r="BR153" s="121">
        <v>950.03339999999992</v>
      </c>
      <c r="BS153" s="122">
        <v>3634.8761</v>
      </c>
      <c r="BT153" s="121">
        <v>625.81470000000002</v>
      </c>
      <c r="BU153" s="123">
        <v>5032</v>
      </c>
      <c r="BV153" s="124">
        <v>5210.7241999999997</v>
      </c>
      <c r="BW153" s="127">
        <v>7087</v>
      </c>
      <c r="BX153" s="128">
        <f t="shared" si="138"/>
        <v>2692</v>
      </c>
      <c r="BY153" s="129">
        <f t="shared" si="139"/>
        <v>0.3798504303654579</v>
      </c>
      <c r="BZ153" s="127">
        <v>7644.2288999999992</v>
      </c>
      <c r="CA153" s="128">
        <f t="shared" si="140"/>
        <v>2148.0389999999998</v>
      </c>
      <c r="CB153" s="196">
        <f t="shared" si="141"/>
        <v>0.28100139701468124</v>
      </c>
    </row>
    <row r="154" spans="1:80" x14ac:dyDescent="0.25">
      <c r="A154" s="112" t="s">
        <v>463</v>
      </c>
      <c r="B154" s="113" t="s">
        <v>464</v>
      </c>
      <c r="C154" s="114" t="s">
        <v>82</v>
      </c>
      <c r="D154" s="113" t="s">
        <v>510</v>
      </c>
      <c r="E154" s="114" t="s">
        <v>511</v>
      </c>
      <c r="F154" s="113" t="s">
        <v>512</v>
      </c>
      <c r="G154" s="114" t="s">
        <v>513</v>
      </c>
      <c r="H154" s="114" t="s">
        <v>77</v>
      </c>
      <c r="I154" s="115" t="s">
        <v>88</v>
      </c>
      <c r="J154" s="116">
        <v>0</v>
      </c>
      <c r="K154" s="116"/>
      <c r="L154" s="117">
        <f t="shared" si="149"/>
        <v>2</v>
      </c>
      <c r="M154" s="209">
        <f t="shared" si="142"/>
        <v>0</v>
      </c>
      <c r="N154" s="210">
        <f t="shared" si="143"/>
        <v>9.5430919068981324E-2</v>
      </c>
      <c r="O154" s="210">
        <f t="shared" si="144"/>
        <v>4.7154985106098751E-2</v>
      </c>
      <c r="P154" s="210">
        <f t="shared" si="145"/>
        <v>0</v>
      </c>
      <c r="Q154" s="210">
        <f t="shared" si="146"/>
        <v>0</v>
      </c>
      <c r="R154" s="211">
        <f t="shared" si="147"/>
        <v>1.6397612494068337E-2</v>
      </c>
      <c r="S154" s="212">
        <f t="shared" si="148"/>
        <v>2.780977128960075E-2</v>
      </c>
      <c r="T154" s="118" t="str">
        <f t="shared" si="150"/>
        <v>-</v>
      </c>
      <c r="U154" s="119">
        <f t="shared" si="151"/>
        <v>1.0606845052631577</v>
      </c>
      <c r="V154" s="119">
        <f t="shared" si="152"/>
        <v>0.96707546754675466</v>
      </c>
      <c r="W154" s="119" t="str">
        <f t="shared" si="153"/>
        <v>-</v>
      </c>
      <c r="X154" s="119" t="str">
        <f t="shared" si="154"/>
        <v>-</v>
      </c>
      <c r="Y154" s="181">
        <f t="shared" si="155"/>
        <v>0.90170138369483921</v>
      </c>
      <c r="Z154" s="187">
        <f t="shared" si="156"/>
        <v>0.97399423328964618</v>
      </c>
      <c r="AA154" s="120"/>
      <c r="AB154" s="121"/>
      <c r="AC154" s="122"/>
      <c r="AD154" s="121"/>
      <c r="AE154" s="122"/>
      <c r="AF154" s="121"/>
      <c r="AG154" s="123"/>
      <c r="AH154" s="124"/>
      <c r="AI154" s="125">
        <v>2248</v>
      </c>
      <c r="AJ154" s="121">
        <v>57</v>
      </c>
      <c r="AK154" s="122">
        <v>70</v>
      </c>
      <c r="AL154" s="121">
        <v>2392.1354999999999</v>
      </c>
      <c r="AM154" s="122">
        <v>96.254899999999992</v>
      </c>
      <c r="AN154" s="121">
        <v>30.735299999999999</v>
      </c>
      <c r="AO154" s="123">
        <v>2375</v>
      </c>
      <c r="AP154" s="126">
        <v>2519.1256999999996</v>
      </c>
      <c r="AQ154" s="120">
        <v>709</v>
      </c>
      <c r="AR154" s="121">
        <v>777</v>
      </c>
      <c r="AS154" s="122">
        <v>332</v>
      </c>
      <c r="AT154" s="121">
        <v>539.6617</v>
      </c>
      <c r="AU154" s="122">
        <v>997.06029999999998</v>
      </c>
      <c r="AV154" s="121">
        <v>221.4212</v>
      </c>
      <c r="AW154" s="123">
        <v>1818</v>
      </c>
      <c r="AX154" s="124">
        <v>1758.1432</v>
      </c>
      <c r="AY154" s="125"/>
      <c r="AZ154" s="121"/>
      <c r="BA154" s="122"/>
      <c r="BB154" s="121"/>
      <c r="BC154" s="122"/>
      <c r="BD154" s="121"/>
      <c r="BE154" s="123"/>
      <c r="BF154" s="126"/>
      <c r="BG154" s="120"/>
      <c r="BH154" s="121"/>
      <c r="BI154" s="122"/>
      <c r="BJ154" s="121"/>
      <c r="BK154" s="122"/>
      <c r="BL154" s="121"/>
      <c r="BM154" s="123"/>
      <c r="BN154" s="124"/>
      <c r="BO154" s="120">
        <v>1134</v>
      </c>
      <c r="BP154" s="121">
        <v>1255</v>
      </c>
      <c r="BQ154" s="122">
        <v>285</v>
      </c>
      <c r="BR154" s="121">
        <v>737.29970000000003</v>
      </c>
      <c r="BS154" s="122">
        <v>1312.9904999999999</v>
      </c>
      <c r="BT154" s="121">
        <v>360.85930000000002</v>
      </c>
      <c r="BU154" s="123">
        <v>2674</v>
      </c>
      <c r="BV154" s="124">
        <v>2411.1495</v>
      </c>
      <c r="BW154" s="127">
        <v>6867</v>
      </c>
      <c r="BX154" s="128">
        <f t="shared" si="138"/>
        <v>4091</v>
      </c>
      <c r="BY154" s="129">
        <f t="shared" si="139"/>
        <v>0.59574777923401778</v>
      </c>
      <c r="BZ154" s="127">
        <v>6688.4184000000005</v>
      </c>
      <c r="CA154" s="128">
        <f t="shared" si="140"/>
        <v>3669.0969</v>
      </c>
      <c r="CB154" s="196">
        <f t="shared" si="141"/>
        <v>0.54857466751780959</v>
      </c>
    </row>
    <row r="155" spans="1:80" x14ac:dyDescent="0.25">
      <c r="A155" s="112" t="s">
        <v>463</v>
      </c>
      <c r="B155" s="113" t="s">
        <v>464</v>
      </c>
      <c r="C155" s="114" t="s">
        <v>78</v>
      </c>
      <c r="D155" s="113" t="s">
        <v>514</v>
      </c>
      <c r="E155" s="114" t="s">
        <v>515</v>
      </c>
      <c r="F155" s="113" t="s">
        <v>516</v>
      </c>
      <c r="G155" s="114" t="s">
        <v>488</v>
      </c>
      <c r="H155" s="114" t="s">
        <v>51</v>
      </c>
      <c r="I155" s="115"/>
      <c r="J155" s="116">
        <v>2</v>
      </c>
      <c r="K155" s="116"/>
      <c r="L155" s="117">
        <f t="shared" si="149"/>
        <v>1</v>
      </c>
      <c r="M155" s="209">
        <f t="shared" si="142"/>
        <v>0</v>
      </c>
      <c r="N155" s="210">
        <f t="shared" si="143"/>
        <v>0</v>
      </c>
      <c r="O155" s="210">
        <f t="shared" si="144"/>
        <v>1.0770603409313649E-3</v>
      </c>
      <c r="P155" s="210">
        <f t="shared" si="145"/>
        <v>0</v>
      </c>
      <c r="Q155" s="210">
        <f t="shared" si="146"/>
        <v>0</v>
      </c>
      <c r="R155" s="211">
        <f t="shared" si="147"/>
        <v>9.5899969405761273E-2</v>
      </c>
      <c r="S155" s="212">
        <f t="shared" si="148"/>
        <v>5.8799141521491086E-2</v>
      </c>
      <c r="T155" s="118" t="str">
        <f t="shared" si="150"/>
        <v>-</v>
      </c>
      <c r="U155" s="119" t="str">
        <f t="shared" si="151"/>
        <v>-</v>
      </c>
      <c r="V155" s="119">
        <f t="shared" si="152"/>
        <v>3.6506818181818188</v>
      </c>
      <c r="W155" s="119" t="str">
        <f t="shared" si="153"/>
        <v>-</v>
      </c>
      <c r="X155" s="119" t="str">
        <f t="shared" si="154"/>
        <v>-</v>
      </c>
      <c r="Y155" s="181">
        <f t="shared" si="155"/>
        <v>6.2980759714158117</v>
      </c>
      <c r="Z155" s="187">
        <f t="shared" si="156"/>
        <v>6.2851331555555561</v>
      </c>
      <c r="AA155" s="120"/>
      <c r="AB155" s="121"/>
      <c r="AC155" s="122"/>
      <c r="AD155" s="121"/>
      <c r="AE155" s="122"/>
      <c r="AF155" s="121"/>
      <c r="AG155" s="123"/>
      <c r="AH155" s="124"/>
      <c r="AI155" s="125"/>
      <c r="AJ155" s="121"/>
      <c r="AK155" s="122"/>
      <c r="AL155" s="121"/>
      <c r="AM155" s="122"/>
      <c r="AN155" s="121"/>
      <c r="AO155" s="123"/>
      <c r="AP155" s="126"/>
      <c r="AQ155" s="120">
        <v>8</v>
      </c>
      <c r="AR155" s="121">
        <v>2</v>
      </c>
      <c r="AS155" s="122">
        <v>1</v>
      </c>
      <c r="AT155" s="121">
        <v>33.610500000000002</v>
      </c>
      <c r="AU155" s="122">
        <v>3.8673999999999999</v>
      </c>
      <c r="AV155" s="121">
        <v>2.6796000000000002</v>
      </c>
      <c r="AW155" s="123">
        <v>11</v>
      </c>
      <c r="AX155" s="124">
        <v>40.157500000000006</v>
      </c>
      <c r="AY155" s="125"/>
      <c r="AZ155" s="121"/>
      <c r="BA155" s="122"/>
      <c r="BB155" s="121"/>
      <c r="BC155" s="122"/>
      <c r="BD155" s="121"/>
      <c r="BE155" s="123"/>
      <c r="BF155" s="126"/>
      <c r="BG155" s="120"/>
      <c r="BH155" s="121"/>
      <c r="BI155" s="122"/>
      <c r="BJ155" s="121"/>
      <c r="BK155" s="122"/>
      <c r="BL155" s="121"/>
      <c r="BM155" s="123"/>
      <c r="BN155" s="124"/>
      <c r="BO155" s="120">
        <v>851</v>
      </c>
      <c r="BP155" s="121">
        <v>138</v>
      </c>
      <c r="BQ155" s="122">
        <v>1250</v>
      </c>
      <c r="BR155" s="121">
        <v>2289.3321000000001</v>
      </c>
      <c r="BS155" s="122">
        <v>1658.5668000000001</v>
      </c>
      <c r="BT155" s="121">
        <v>10153.493200000003</v>
      </c>
      <c r="BU155" s="123">
        <v>2239</v>
      </c>
      <c r="BV155" s="124">
        <v>14101.392100000003</v>
      </c>
      <c r="BW155" s="127">
        <v>2250</v>
      </c>
      <c r="BX155" s="128">
        <f t="shared" si="138"/>
        <v>859</v>
      </c>
      <c r="BY155" s="129">
        <f t="shared" si="139"/>
        <v>0.38177777777777777</v>
      </c>
      <c r="BZ155" s="127">
        <v>14141.549600000002</v>
      </c>
      <c r="CA155" s="128">
        <f t="shared" si="140"/>
        <v>2322.9426000000003</v>
      </c>
      <c r="CB155" s="196">
        <f t="shared" si="141"/>
        <v>0.16426365325621742</v>
      </c>
    </row>
    <row r="156" spans="1:80" x14ac:dyDescent="0.25">
      <c r="A156" s="112" t="s">
        <v>463</v>
      </c>
      <c r="B156" s="113" t="s">
        <v>464</v>
      </c>
      <c r="C156" s="114" t="s">
        <v>82</v>
      </c>
      <c r="D156" s="113" t="s">
        <v>517</v>
      </c>
      <c r="E156" s="114" t="s">
        <v>518</v>
      </c>
      <c r="F156" s="113" t="s">
        <v>519</v>
      </c>
      <c r="G156" s="114" t="s">
        <v>520</v>
      </c>
      <c r="H156" s="114" t="s">
        <v>104</v>
      </c>
      <c r="I156" s="115"/>
      <c r="J156" s="116">
        <v>0</v>
      </c>
      <c r="K156" s="116"/>
      <c r="L156" s="117">
        <f t="shared" si="149"/>
        <v>1</v>
      </c>
      <c r="M156" s="209">
        <f t="shared" si="142"/>
        <v>0</v>
      </c>
      <c r="N156" s="210">
        <f t="shared" si="143"/>
        <v>0</v>
      </c>
      <c r="O156" s="210">
        <f t="shared" si="144"/>
        <v>7.8227463176518575E-2</v>
      </c>
      <c r="P156" s="210">
        <f t="shared" si="145"/>
        <v>0</v>
      </c>
      <c r="Q156" s="210">
        <f t="shared" si="146"/>
        <v>0</v>
      </c>
      <c r="R156" s="211">
        <f t="shared" si="147"/>
        <v>1.10284040493392E-2</v>
      </c>
      <c r="S156" s="212">
        <f t="shared" si="148"/>
        <v>1.886982424903234E-2</v>
      </c>
      <c r="T156" s="118" t="str">
        <f t="shared" si="150"/>
        <v>-</v>
      </c>
      <c r="U156" s="119" t="str">
        <f t="shared" si="151"/>
        <v>-</v>
      </c>
      <c r="V156" s="119">
        <f t="shared" si="152"/>
        <v>1.2686648542844714</v>
      </c>
      <c r="W156" s="119" t="str">
        <f t="shared" si="153"/>
        <v>-</v>
      </c>
      <c r="X156" s="119" t="str">
        <f t="shared" si="154"/>
        <v>-</v>
      </c>
      <c r="Y156" s="181">
        <f t="shared" si="155"/>
        <v>1.8856354651162788</v>
      </c>
      <c r="Z156" s="187">
        <f t="shared" si="156"/>
        <v>1.4366277302943968</v>
      </c>
      <c r="AA156" s="120"/>
      <c r="AB156" s="121"/>
      <c r="AC156" s="122"/>
      <c r="AD156" s="121"/>
      <c r="AE156" s="122"/>
      <c r="AF156" s="121"/>
      <c r="AG156" s="123"/>
      <c r="AH156" s="124"/>
      <c r="AI156" s="125"/>
      <c r="AJ156" s="121"/>
      <c r="AK156" s="122"/>
      <c r="AL156" s="121"/>
      <c r="AM156" s="122"/>
      <c r="AN156" s="121"/>
      <c r="AO156" s="123"/>
      <c r="AP156" s="126"/>
      <c r="AQ156" s="120">
        <v>456</v>
      </c>
      <c r="AR156" s="121">
        <v>1224</v>
      </c>
      <c r="AS156" s="122">
        <v>619</v>
      </c>
      <c r="AT156" s="121">
        <v>297.81790000000001</v>
      </c>
      <c r="AU156" s="122">
        <v>1894.6272999999999</v>
      </c>
      <c r="AV156" s="121">
        <v>724.21529999999996</v>
      </c>
      <c r="AW156" s="123">
        <v>2299</v>
      </c>
      <c r="AX156" s="124">
        <v>2916.6605</v>
      </c>
      <c r="AY156" s="125"/>
      <c r="AZ156" s="121"/>
      <c r="BA156" s="122"/>
      <c r="BB156" s="121"/>
      <c r="BC156" s="122"/>
      <c r="BD156" s="121"/>
      <c r="BE156" s="123"/>
      <c r="BF156" s="126"/>
      <c r="BG156" s="120"/>
      <c r="BH156" s="121"/>
      <c r="BI156" s="122"/>
      <c r="BJ156" s="121"/>
      <c r="BK156" s="122"/>
      <c r="BL156" s="121"/>
      <c r="BM156" s="123"/>
      <c r="BN156" s="124"/>
      <c r="BO156" s="120">
        <v>32</v>
      </c>
      <c r="BP156" s="121">
        <v>828</v>
      </c>
      <c r="BQ156" s="122"/>
      <c r="BR156" s="121">
        <v>30.775500000000001</v>
      </c>
      <c r="BS156" s="122">
        <v>1590.8709999999999</v>
      </c>
      <c r="BT156" s="121"/>
      <c r="BU156" s="123">
        <v>860</v>
      </c>
      <c r="BV156" s="124">
        <v>1621.6464999999998</v>
      </c>
      <c r="BW156" s="127">
        <v>3159</v>
      </c>
      <c r="BX156" s="128">
        <f t="shared" si="138"/>
        <v>488</v>
      </c>
      <c r="BY156" s="129">
        <f t="shared" si="139"/>
        <v>0.1544792655903767</v>
      </c>
      <c r="BZ156" s="127">
        <v>4538.3069999999998</v>
      </c>
      <c r="CA156" s="128">
        <f t="shared" si="140"/>
        <v>328.59340000000003</v>
      </c>
      <c r="CB156" s="196">
        <f t="shared" si="141"/>
        <v>7.2404401024434892E-2</v>
      </c>
    </row>
    <row r="157" spans="1:80" x14ac:dyDescent="0.25">
      <c r="A157" s="112" t="s">
        <v>463</v>
      </c>
      <c r="B157" s="113" t="s">
        <v>464</v>
      </c>
      <c r="C157" s="114" t="s">
        <v>82</v>
      </c>
      <c r="D157" s="113" t="s">
        <v>521</v>
      </c>
      <c r="E157" s="114" t="s">
        <v>522</v>
      </c>
      <c r="F157" s="113" t="s">
        <v>523</v>
      </c>
      <c r="G157" s="114" t="s">
        <v>524</v>
      </c>
      <c r="H157" s="114" t="s">
        <v>87</v>
      </c>
      <c r="I157" s="115" t="s">
        <v>88</v>
      </c>
      <c r="J157" s="116">
        <v>1</v>
      </c>
      <c r="K157" s="116"/>
      <c r="L157" s="117">
        <f t="shared" si="149"/>
        <v>1</v>
      </c>
      <c r="M157" s="209">
        <f t="shared" si="142"/>
        <v>0</v>
      </c>
      <c r="N157" s="210">
        <f t="shared" si="143"/>
        <v>7.4249857970723018E-2</v>
      </c>
      <c r="O157" s="210">
        <f t="shared" si="144"/>
        <v>0</v>
      </c>
      <c r="P157" s="210">
        <f t="shared" si="145"/>
        <v>0</v>
      </c>
      <c r="Q157" s="210">
        <f t="shared" si="146"/>
        <v>0</v>
      </c>
      <c r="R157" s="211">
        <f t="shared" si="147"/>
        <v>1.5000340302470496E-2</v>
      </c>
      <c r="S157" s="212">
        <f t="shared" si="148"/>
        <v>1.732052895552955E-2</v>
      </c>
      <c r="T157" s="118" t="str">
        <f t="shared" si="150"/>
        <v>-</v>
      </c>
      <c r="U157" s="119">
        <f t="shared" si="151"/>
        <v>0.81734833194328604</v>
      </c>
      <c r="V157" s="119" t="str">
        <f t="shared" si="152"/>
        <v>-</v>
      </c>
      <c r="W157" s="119" t="str">
        <f t="shared" si="153"/>
        <v>-</v>
      </c>
      <c r="X157" s="119" t="str">
        <f t="shared" si="154"/>
        <v>-</v>
      </c>
      <c r="Y157" s="181">
        <f t="shared" si="155"/>
        <v>1.1168054683544304</v>
      </c>
      <c r="Z157" s="187">
        <f t="shared" si="156"/>
        <v>0.95259366567573733</v>
      </c>
      <c r="AA157" s="120"/>
      <c r="AB157" s="121"/>
      <c r="AC157" s="122"/>
      <c r="AD157" s="121"/>
      <c r="AE157" s="122"/>
      <c r="AF157" s="121"/>
      <c r="AG157" s="123"/>
      <c r="AH157" s="124"/>
      <c r="AI157" s="125">
        <v>2321</v>
      </c>
      <c r="AJ157" s="121">
        <v>19</v>
      </c>
      <c r="AK157" s="122">
        <v>58</v>
      </c>
      <c r="AL157" s="121">
        <v>1909.7262999999998</v>
      </c>
      <c r="AM157" s="122">
        <v>23.578699999999998</v>
      </c>
      <c r="AN157" s="121">
        <v>26.696300000000001</v>
      </c>
      <c r="AO157" s="123">
        <v>2398</v>
      </c>
      <c r="AP157" s="126">
        <v>1960.0012999999999</v>
      </c>
      <c r="AQ157" s="120"/>
      <c r="AR157" s="121"/>
      <c r="AS157" s="122"/>
      <c r="AT157" s="121"/>
      <c r="AU157" s="122"/>
      <c r="AV157" s="121"/>
      <c r="AW157" s="123"/>
      <c r="AX157" s="124"/>
      <c r="AY157" s="125"/>
      <c r="AZ157" s="121"/>
      <c r="BA157" s="122"/>
      <c r="BB157" s="121"/>
      <c r="BC157" s="122"/>
      <c r="BD157" s="121"/>
      <c r="BE157" s="123"/>
      <c r="BF157" s="126"/>
      <c r="BG157" s="120"/>
      <c r="BH157" s="121"/>
      <c r="BI157" s="122"/>
      <c r="BJ157" s="121"/>
      <c r="BK157" s="122"/>
      <c r="BL157" s="121"/>
      <c r="BM157" s="123"/>
      <c r="BN157" s="124"/>
      <c r="BO157" s="120">
        <v>1902</v>
      </c>
      <c r="BP157" s="121">
        <v>52</v>
      </c>
      <c r="BQ157" s="122">
        <v>21</v>
      </c>
      <c r="BR157" s="121">
        <v>2091.0643999999998</v>
      </c>
      <c r="BS157" s="122">
        <v>87.760099999999994</v>
      </c>
      <c r="BT157" s="121">
        <v>26.866299999999999</v>
      </c>
      <c r="BU157" s="123">
        <v>1975</v>
      </c>
      <c r="BV157" s="124">
        <v>2205.6907999999999</v>
      </c>
      <c r="BW157" s="127">
        <v>4373</v>
      </c>
      <c r="BX157" s="128">
        <f t="shared" si="138"/>
        <v>4223</v>
      </c>
      <c r="BY157" s="129">
        <f t="shared" si="139"/>
        <v>0.96569860507660643</v>
      </c>
      <c r="BZ157" s="127">
        <v>4165.6920999999993</v>
      </c>
      <c r="CA157" s="128">
        <f t="shared" si="140"/>
        <v>4000.7906999999996</v>
      </c>
      <c r="CB157" s="196">
        <f t="shared" si="141"/>
        <v>0.96041440508769249</v>
      </c>
    </row>
    <row r="158" spans="1:80" x14ac:dyDescent="0.25">
      <c r="A158" s="112" t="s">
        <v>463</v>
      </c>
      <c r="B158" s="113" t="s">
        <v>464</v>
      </c>
      <c r="C158" s="114" t="s">
        <v>82</v>
      </c>
      <c r="D158" s="113" t="s">
        <v>93</v>
      </c>
      <c r="E158" s="114" t="s">
        <v>525</v>
      </c>
      <c r="F158" s="113" t="s">
        <v>95</v>
      </c>
      <c r="G158" s="114" t="s">
        <v>468</v>
      </c>
      <c r="H158" s="114" t="s">
        <v>96</v>
      </c>
      <c r="I158" s="115"/>
      <c r="J158" s="116">
        <v>0</v>
      </c>
      <c r="K158" s="116"/>
      <c r="L158" s="117">
        <f t="shared" si="149"/>
        <v>1</v>
      </c>
      <c r="M158" s="209">
        <f t="shared" si="142"/>
        <v>0</v>
      </c>
      <c r="N158" s="210">
        <f t="shared" si="143"/>
        <v>6.6579159478830589E-3</v>
      </c>
      <c r="O158" s="210">
        <f t="shared" si="144"/>
        <v>0</v>
      </c>
      <c r="P158" s="210">
        <f t="shared" si="145"/>
        <v>0</v>
      </c>
      <c r="Q158" s="210">
        <f t="shared" si="146"/>
        <v>0</v>
      </c>
      <c r="R158" s="211">
        <f t="shared" si="147"/>
        <v>2.8985250513331438E-3</v>
      </c>
      <c r="S158" s="212">
        <f t="shared" si="148"/>
        <v>2.5028829253312158E-3</v>
      </c>
      <c r="T158" s="118" t="str">
        <f t="shared" si="150"/>
        <v>-</v>
      </c>
      <c r="U158" s="119">
        <f t="shared" si="151"/>
        <v>1.2120793103448275</v>
      </c>
      <c r="V158" s="119" t="str">
        <f t="shared" si="152"/>
        <v>-</v>
      </c>
      <c r="W158" s="119" t="str">
        <f t="shared" si="153"/>
        <v>-</v>
      </c>
      <c r="X158" s="119" t="str">
        <f t="shared" si="154"/>
        <v>-</v>
      </c>
      <c r="Y158" s="181">
        <f t="shared" si="155"/>
        <v>1.062860349127182</v>
      </c>
      <c r="Z158" s="187">
        <f t="shared" si="156"/>
        <v>1.1024880952380951</v>
      </c>
      <c r="AA158" s="120"/>
      <c r="AB158" s="121"/>
      <c r="AC158" s="122"/>
      <c r="AD158" s="121"/>
      <c r="AE158" s="122"/>
      <c r="AF158" s="121"/>
      <c r="AG158" s="123"/>
      <c r="AH158" s="124"/>
      <c r="AI158" s="125">
        <v>140</v>
      </c>
      <c r="AJ158" s="121">
        <v>2</v>
      </c>
      <c r="AK158" s="122">
        <v>3</v>
      </c>
      <c r="AL158" s="121">
        <v>161.98929999999999</v>
      </c>
      <c r="AM158" s="122">
        <v>10.5388</v>
      </c>
      <c r="AN158" s="121">
        <v>3.2233999999999998</v>
      </c>
      <c r="AO158" s="123">
        <v>145</v>
      </c>
      <c r="AP158" s="126">
        <v>175.75149999999999</v>
      </c>
      <c r="AQ158" s="120"/>
      <c r="AR158" s="121"/>
      <c r="AS158" s="122"/>
      <c r="AT158" s="121"/>
      <c r="AU158" s="122"/>
      <c r="AV158" s="121"/>
      <c r="AW158" s="123"/>
      <c r="AX158" s="124"/>
      <c r="AY158" s="125"/>
      <c r="AZ158" s="121"/>
      <c r="BA158" s="122"/>
      <c r="BB158" s="121"/>
      <c r="BC158" s="122"/>
      <c r="BD158" s="121"/>
      <c r="BE158" s="123"/>
      <c r="BF158" s="126"/>
      <c r="BG158" s="120"/>
      <c r="BH158" s="121"/>
      <c r="BI158" s="122"/>
      <c r="BJ158" s="121"/>
      <c r="BK158" s="122"/>
      <c r="BL158" s="121"/>
      <c r="BM158" s="123"/>
      <c r="BN158" s="124"/>
      <c r="BO158" s="120">
        <v>112</v>
      </c>
      <c r="BP158" s="121"/>
      <c r="BQ158" s="122">
        <v>289</v>
      </c>
      <c r="BR158" s="121">
        <v>136.42940000000002</v>
      </c>
      <c r="BS158" s="122"/>
      <c r="BT158" s="121">
        <v>289.77760000000001</v>
      </c>
      <c r="BU158" s="123">
        <v>401</v>
      </c>
      <c r="BV158" s="124">
        <v>426.20699999999999</v>
      </c>
      <c r="BW158" s="127">
        <v>546</v>
      </c>
      <c r="BX158" s="128">
        <f t="shared" si="138"/>
        <v>252</v>
      </c>
      <c r="BY158" s="129">
        <f t="shared" si="139"/>
        <v>0.46153846153846156</v>
      </c>
      <c r="BZ158" s="127">
        <v>601.95849999999996</v>
      </c>
      <c r="CA158" s="128">
        <f t="shared" si="140"/>
        <v>298.4187</v>
      </c>
      <c r="CB158" s="196">
        <f t="shared" si="141"/>
        <v>0.49574630144769122</v>
      </c>
    </row>
    <row r="159" spans="1:80" x14ac:dyDescent="0.25">
      <c r="A159" s="112" t="s">
        <v>463</v>
      </c>
      <c r="B159" s="113" t="s">
        <v>464</v>
      </c>
      <c r="C159" s="114" t="s">
        <v>82</v>
      </c>
      <c r="D159" s="113" t="s">
        <v>526</v>
      </c>
      <c r="E159" s="114" t="s">
        <v>527</v>
      </c>
      <c r="F159" s="113" t="s">
        <v>528</v>
      </c>
      <c r="G159" s="114" t="s">
        <v>529</v>
      </c>
      <c r="H159" s="114" t="s">
        <v>27</v>
      </c>
      <c r="I159" s="115"/>
      <c r="J159" s="116">
        <v>0</v>
      </c>
      <c r="K159" s="116"/>
      <c r="L159" s="117">
        <f t="shared" si="149"/>
        <v>1</v>
      </c>
      <c r="M159" s="209">
        <f t="shared" si="142"/>
        <v>0</v>
      </c>
      <c r="N159" s="210">
        <f t="shared" si="143"/>
        <v>7.0375067302148051E-3</v>
      </c>
      <c r="O159" s="210">
        <f t="shared" si="144"/>
        <v>0</v>
      </c>
      <c r="P159" s="210">
        <f t="shared" si="145"/>
        <v>0</v>
      </c>
      <c r="Q159" s="210">
        <f t="shared" si="146"/>
        <v>0</v>
      </c>
      <c r="R159" s="211">
        <f t="shared" si="147"/>
        <v>0</v>
      </c>
      <c r="S159" s="212">
        <f t="shared" si="148"/>
        <v>7.7242005211281689E-4</v>
      </c>
      <c r="T159" s="118" t="str">
        <f t="shared" si="150"/>
        <v>-</v>
      </c>
      <c r="U159" s="119">
        <f t="shared" si="151"/>
        <v>0.51318149171270722</v>
      </c>
      <c r="V159" s="119" t="str">
        <f t="shared" si="152"/>
        <v>-</v>
      </c>
      <c r="W159" s="119" t="str">
        <f t="shared" si="153"/>
        <v>-</v>
      </c>
      <c r="X159" s="119" t="str">
        <f t="shared" si="154"/>
        <v>-</v>
      </c>
      <c r="Y159" s="181" t="str">
        <f t="shared" si="155"/>
        <v>-</v>
      </c>
      <c r="Z159" s="187">
        <f t="shared" si="156"/>
        <v>0.51318149171270722</v>
      </c>
      <c r="AA159" s="120"/>
      <c r="AB159" s="121"/>
      <c r="AC159" s="122"/>
      <c r="AD159" s="121"/>
      <c r="AE159" s="122"/>
      <c r="AF159" s="121"/>
      <c r="AG159" s="123"/>
      <c r="AH159" s="124"/>
      <c r="AI159" s="125">
        <v>351</v>
      </c>
      <c r="AJ159" s="121"/>
      <c r="AK159" s="122">
        <v>11</v>
      </c>
      <c r="AL159" s="121">
        <v>179.2286</v>
      </c>
      <c r="AM159" s="122"/>
      <c r="AN159" s="121">
        <v>6.5430999999999999</v>
      </c>
      <c r="AO159" s="123">
        <v>362</v>
      </c>
      <c r="AP159" s="126">
        <v>185.77170000000001</v>
      </c>
      <c r="AQ159" s="120"/>
      <c r="AR159" s="121"/>
      <c r="AS159" s="122"/>
      <c r="AT159" s="121"/>
      <c r="AU159" s="122"/>
      <c r="AV159" s="121"/>
      <c r="AW159" s="123"/>
      <c r="AX159" s="124"/>
      <c r="AY159" s="125"/>
      <c r="AZ159" s="121"/>
      <c r="BA159" s="122"/>
      <c r="BB159" s="121"/>
      <c r="BC159" s="122"/>
      <c r="BD159" s="121"/>
      <c r="BE159" s="123"/>
      <c r="BF159" s="126"/>
      <c r="BG159" s="120"/>
      <c r="BH159" s="121"/>
      <c r="BI159" s="122"/>
      <c r="BJ159" s="121"/>
      <c r="BK159" s="122"/>
      <c r="BL159" s="121"/>
      <c r="BM159" s="123"/>
      <c r="BN159" s="124"/>
      <c r="BO159" s="120"/>
      <c r="BP159" s="121"/>
      <c r="BQ159" s="122"/>
      <c r="BR159" s="121"/>
      <c r="BS159" s="122"/>
      <c r="BT159" s="121"/>
      <c r="BU159" s="123"/>
      <c r="BV159" s="124"/>
      <c r="BW159" s="127">
        <v>362</v>
      </c>
      <c r="BX159" s="128">
        <f t="shared" si="138"/>
        <v>351</v>
      </c>
      <c r="BY159" s="129">
        <f t="shared" si="139"/>
        <v>0.96961325966850831</v>
      </c>
      <c r="BZ159" s="127">
        <v>185.77170000000001</v>
      </c>
      <c r="CA159" s="128">
        <f t="shared" si="140"/>
        <v>179.2286</v>
      </c>
      <c r="CB159" s="196">
        <f t="shared" si="141"/>
        <v>0.96477881184270797</v>
      </c>
    </row>
    <row r="160" spans="1:80" x14ac:dyDescent="0.25">
      <c r="A160" s="112" t="s">
        <v>463</v>
      </c>
      <c r="B160" s="113" t="s">
        <v>464</v>
      </c>
      <c r="C160" s="114" t="s">
        <v>82</v>
      </c>
      <c r="D160" s="113" t="s">
        <v>530</v>
      </c>
      <c r="E160" s="114" t="s">
        <v>531</v>
      </c>
      <c r="F160" s="113" t="s">
        <v>532</v>
      </c>
      <c r="G160" s="114" t="s">
        <v>488</v>
      </c>
      <c r="H160" s="114" t="s">
        <v>104</v>
      </c>
      <c r="I160" s="115"/>
      <c r="J160" s="116">
        <v>0</v>
      </c>
      <c r="K160" s="116"/>
      <c r="L160" s="117">
        <f t="shared" si="149"/>
        <v>0</v>
      </c>
      <c r="M160" s="209">
        <f t="shared" si="142"/>
        <v>0</v>
      </c>
      <c r="N160" s="210">
        <f t="shared" si="143"/>
        <v>0</v>
      </c>
      <c r="O160" s="210">
        <f t="shared" si="144"/>
        <v>0</v>
      </c>
      <c r="P160" s="210">
        <f t="shared" si="145"/>
        <v>0</v>
      </c>
      <c r="Q160" s="210">
        <f t="shared" si="146"/>
        <v>0</v>
      </c>
      <c r="R160" s="211">
        <f t="shared" si="147"/>
        <v>1.6745811989462046E-2</v>
      </c>
      <c r="S160" s="212">
        <f t="shared" si="148"/>
        <v>1.0238202501209704E-2</v>
      </c>
      <c r="T160" s="118" t="str">
        <f t="shared" si="150"/>
        <v>-</v>
      </c>
      <c r="U160" s="119" t="str">
        <f t="shared" si="151"/>
        <v>-</v>
      </c>
      <c r="V160" s="119" t="str">
        <f t="shared" si="152"/>
        <v>-</v>
      </c>
      <c r="W160" s="119" t="str">
        <f t="shared" si="153"/>
        <v>-</v>
      </c>
      <c r="X160" s="119" t="str">
        <f t="shared" si="154"/>
        <v>-</v>
      </c>
      <c r="Y160" s="181">
        <f t="shared" si="155"/>
        <v>2.8866936694021099</v>
      </c>
      <c r="Z160" s="187">
        <f t="shared" si="156"/>
        <v>2.8866936694021099</v>
      </c>
      <c r="AA160" s="120"/>
      <c r="AB160" s="121"/>
      <c r="AC160" s="122"/>
      <c r="AD160" s="121"/>
      <c r="AE160" s="122"/>
      <c r="AF160" s="121"/>
      <c r="AG160" s="123"/>
      <c r="AH160" s="124"/>
      <c r="AI160" s="125"/>
      <c r="AJ160" s="121"/>
      <c r="AK160" s="122"/>
      <c r="AL160" s="121"/>
      <c r="AM160" s="122"/>
      <c r="AN160" s="121"/>
      <c r="AO160" s="123"/>
      <c r="AP160" s="126"/>
      <c r="AQ160" s="120"/>
      <c r="AR160" s="121"/>
      <c r="AS160" s="122"/>
      <c r="AT160" s="121"/>
      <c r="AU160" s="122"/>
      <c r="AV160" s="121"/>
      <c r="AW160" s="123"/>
      <c r="AX160" s="124"/>
      <c r="AY160" s="125"/>
      <c r="AZ160" s="121"/>
      <c r="BA160" s="122"/>
      <c r="BB160" s="121"/>
      <c r="BC160" s="122"/>
      <c r="BD160" s="121"/>
      <c r="BE160" s="123"/>
      <c r="BF160" s="126"/>
      <c r="BG160" s="120"/>
      <c r="BH160" s="121"/>
      <c r="BI160" s="122"/>
      <c r="BJ160" s="121"/>
      <c r="BK160" s="122"/>
      <c r="BL160" s="121"/>
      <c r="BM160" s="123"/>
      <c r="BN160" s="124"/>
      <c r="BO160" s="120">
        <v>23</v>
      </c>
      <c r="BP160" s="121"/>
      <c r="BQ160" s="122">
        <v>830</v>
      </c>
      <c r="BR160" s="121">
        <v>22.888500000000001</v>
      </c>
      <c r="BS160" s="122"/>
      <c r="BT160" s="121">
        <v>2439.4611999999997</v>
      </c>
      <c r="BU160" s="123">
        <v>853</v>
      </c>
      <c r="BV160" s="124">
        <v>2462.3496999999998</v>
      </c>
      <c r="BW160" s="127">
        <v>853</v>
      </c>
      <c r="BX160" s="128">
        <f t="shared" si="138"/>
        <v>23</v>
      </c>
      <c r="BY160" s="129">
        <f t="shared" si="139"/>
        <v>2.6963657678780773E-2</v>
      </c>
      <c r="BZ160" s="127">
        <v>2462.3496999999998</v>
      </c>
      <c r="CA160" s="128">
        <f t="shared" si="140"/>
        <v>22.888500000000001</v>
      </c>
      <c r="CB160" s="129">
        <f t="shared" si="141"/>
        <v>9.2953896840891458E-3</v>
      </c>
    </row>
    <row r="161" spans="1:80" x14ac:dyDescent="0.25">
      <c r="A161" s="112" t="s">
        <v>463</v>
      </c>
      <c r="B161" s="113" t="s">
        <v>464</v>
      </c>
      <c r="C161" s="114" t="s">
        <v>105</v>
      </c>
      <c r="D161" s="113" t="s">
        <v>533</v>
      </c>
      <c r="E161" s="114" t="s">
        <v>534</v>
      </c>
      <c r="F161" s="113" t="s">
        <v>535</v>
      </c>
      <c r="G161" s="114" t="s">
        <v>536</v>
      </c>
      <c r="H161" s="114" t="s">
        <v>51</v>
      </c>
      <c r="I161" s="115"/>
      <c r="J161" s="116">
        <v>0</v>
      </c>
      <c r="K161" s="116"/>
      <c r="L161" s="117">
        <f t="shared" si="149"/>
        <v>0</v>
      </c>
      <c r="M161" s="209">
        <f t="shared" si="142"/>
        <v>0</v>
      </c>
      <c r="N161" s="210">
        <f t="shared" si="143"/>
        <v>0</v>
      </c>
      <c r="O161" s="210">
        <f t="shared" si="144"/>
        <v>0</v>
      </c>
      <c r="P161" s="210">
        <f t="shared" si="145"/>
        <v>0</v>
      </c>
      <c r="Q161" s="210">
        <f t="shared" si="146"/>
        <v>0</v>
      </c>
      <c r="R161" s="211">
        <f t="shared" si="147"/>
        <v>6.7922588596012979E-3</v>
      </c>
      <c r="S161" s="212">
        <f t="shared" si="148"/>
        <v>4.1527112384275458E-3</v>
      </c>
      <c r="T161" s="118" t="str">
        <f t="shared" si="150"/>
        <v>-</v>
      </c>
      <c r="U161" s="119" t="str">
        <f t="shared" si="151"/>
        <v>-</v>
      </c>
      <c r="V161" s="119" t="str">
        <f t="shared" si="152"/>
        <v>-</v>
      </c>
      <c r="W161" s="119" t="str">
        <f t="shared" si="153"/>
        <v>-</v>
      </c>
      <c r="X161" s="119" t="str">
        <f t="shared" si="154"/>
        <v>-</v>
      </c>
      <c r="Y161" s="181">
        <f t="shared" si="155"/>
        <v>1.2468816479400751</v>
      </c>
      <c r="Z161" s="187">
        <f t="shared" si="156"/>
        <v>1.2468816479400751</v>
      </c>
      <c r="AA161" s="120"/>
      <c r="AB161" s="121"/>
      <c r="AC161" s="122"/>
      <c r="AD161" s="121"/>
      <c r="AE161" s="122"/>
      <c r="AF161" s="121"/>
      <c r="AG161" s="123"/>
      <c r="AH161" s="124"/>
      <c r="AI161" s="125"/>
      <c r="AJ161" s="121"/>
      <c r="AK161" s="122"/>
      <c r="AL161" s="121"/>
      <c r="AM161" s="122"/>
      <c r="AN161" s="121"/>
      <c r="AO161" s="123"/>
      <c r="AP161" s="126"/>
      <c r="AQ161" s="120"/>
      <c r="AR161" s="121"/>
      <c r="AS161" s="122"/>
      <c r="AT161" s="121"/>
      <c r="AU161" s="122"/>
      <c r="AV161" s="121"/>
      <c r="AW161" s="123"/>
      <c r="AX161" s="124"/>
      <c r="AY161" s="125"/>
      <c r="AZ161" s="121"/>
      <c r="BA161" s="122"/>
      <c r="BB161" s="121"/>
      <c r="BC161" s="122"/>
      <c r="BD161" s="121"/>
      <c r="BE161" s="123"/>
      <c r="BF161" s="126"/>
      <c r="BG161" s="120"/>
      <c r="BH161" s="121"/>
      <c r="BI161" s="122"/>
      <c r="BJ161" s="121"/>
      <c r="BK161" s="122"/>
      <c r="BL161" s="121"/>
      <c r="BM161" s="123"/>
      <c r="BN161" s="124"/>
      <c r="BO161" s="120"/>
      <c r="BP161" s="121"/>
      <c r="BQ161" s="122">
        <v>801</v>
      </c>
      <c r="BR161" s="121"/>
      <c r="BS161" s="122"/>
      <c r="BT161" s="121">
        <v>998.75220000000013</v>
      </c>
      <c r="BU161" s="123">
        <v>801</v>
      </c>
      <c r="BV161" s="124">
        <v>998.75220000000013</v>
      </c>
      <c r="BW161" s="127">
        <v>801</v>
      </c>
      <c r="BX161" s="128">
        <f t="shared" si="138"/>
        <v>0</v>
      </c>
      <c r="BY161" s="129">
        <f t="shared" si="139"/>
        <v>0</v>
      </c>
      <c r="BZ161" s="127">
        <v>998.75220000000013</v>
      </c>
      <c r="CA161" s="128">
        <f t="shared" si="140"/>
        <v>0</v>
      </c>
      <c r="CB161" s="129">
        <f t="shared" si="141"/>
        <v>0</v>
      </c>
    </row>
    <row r="162" spans="1:80" x14ac:dyDescent="0.25">
      <c r="A162" s="112" t="s">
        <v>463</v>
      </c>
      <c r="B162" s="113" t="s">
        <v>464</v>
      </c>
      <c r="C162" s="114" t="s">
        <v>82</v>
      </c>
      <c r="D162" s="113" t="s">
        <v>537</v>
      </c>
      <c r="E162" s="114" t="s">
        <v>538</v>
      </c>
      <c r="F162" s="113" t="s">
        <v>539</v>
      </c>
      <c r="G162" s="114" t="s">
        <v>540</v>
      </c>
      <c r="H162" s="114" t="s">
        <v>104</v>
      </c>
      <c r="I162" s="115"/>
      <c r="J162" s="116">
        <v>0</v>
      </c>
      <c r="K162" s="116"/>
      <c r="L162" s="117">
        <f t="shared" si="149"/>
        <v>0</v>
      </c>
      <c r="M162" s="209">
        <f t="shared" si="142"/>
        <v>0</v>
      </c>
      <c r="N162" s="210">
        <f t="shared" si="143"/>
        <v>0</v>
      </c>
      <c r="O162" s="210">
        <f t="shared" si="144"/>
        <v>0</v>
      </c>
      <c r="P162" s="210">
        <f t="shared" si="145"/>
        <v>0</v>
      </c>
      <c r="Q162" s="210">
        <f t="shared" si="146"/>
        <v>0</v>
      </c>
      <c r="R162" s="211">
        <f t="shared" si="147"/>
        <v>1.0958788224897153E-4</v>
      </c>
      <c r="S162" s="212">
        <f t="shared" si="148"/>
        <v>6.700080777508707E-5</v>
      </c>
      <c r="T162" s="118" t="str">
        <f t="shared" si="150"/>
        <v>-</v>
      </c>
      <c r="U162" s="119" t="str">
        <f t="shared" si="151"/>
        <v>-</v>
      </c>
      <c r="V162" s="119" t="str">
        <f t="shared" si="152"/>
        <v>-</v>
      </c>
      <c r="W162" s="119" t="str">
        <f t="shared" si="153"/>
        <v>-</v>
      </c>
      <c r="X162" s="119" t="str">
        <f t="shared" si="154"/>
        <v>-</v>
      </c>
      <c r="Y162" s="181">
        <f t="shared" si="155"/>
        <v>0.12207651515151516</v>
      </c>
      <c r="Z162" s="187">
        <f t="shared" si="156"/>
        <v>0.12207651515151516</v>
      </c>
      <c r="AA162" s="120"/>
      <c r="AB162" s="121"/>
      <c r="AC162" s="122"/>
      <c r="AD162" s="121"/>
      <c r="AE162" s="122"/>
      <c r="AF162" s="121"/>
      <c r="AG162" s="123"/>
      <c r="AH162" s="124"/>
      <c r="AI162" s="125"/>
      <c r="AJ162" s="121"/>
      <c r="AK162" s="122"/>
      <c r="AL162" s="121"/>
      <c r="AM162" s="122"/>
      <c r="AN162" s="121"/>
      <c r="AO162" s="123"/>
      <c r="AP162" s="126"/>
      <c r="AQ162" s="120"/>
      <c r="AR162" s="121"/>
      <c r="AS162" s="122"/>
      <c r="AT162" s="121"/>
      <c r="AU162" s="122"/>
      <c r="AV162" s="121"/>
      <c r="AW162" s="123"/>
      <c r="AX162" s="124"/>
      <c r="AY162" s="125"/>
      <c r="AZ162" s="121"/>
      <c r="BA162" s="122"/>
      <c r="BB162" s="121"/>
      <c r="BC162" s="122"/>
      <c r="BD162" s="121"/>
      <c r="BE162" s="123"/>
      <c r="BF162" s="126"/>
      <c r="BG162" s="120"/>
      <c r="BH162" s="121"/>
      <c r="BI162" s="122"/>
      <c r="BJ162" s="121"/>
      <c r="BK162" s="122"/>
      <c r="BL162" s="121"/>
      <c r="BM162" s="123"/>
      <c r="BN162" s="124"/>
      <c r="BO162" s="120"/>
      <c r="BP162" s="121">
        <v>132</v>
      </c>
      <c r="BQ162" s="122"/>
      <c r="BR162" s="121"/>
      <c r="BS162" s="122">
        <v>16.114100000000001</v>
      </c>
      <c r="BT162" s="121"/>
      <c r="BU162" s="123">
        <v>132</v>
      </c>
      <c r="BV162" s="124">
        <v>16.114100000000001</v>
      </c>
      <c r="BW162" s="127">
        <v>132</v>
      </c>
      <c r="BX162" s="128">
        <f t="shared" si="138"/>
        <v>0</v>
      </c>
      <c r="BY162" s="129">
        <f t="shared" si="139"/>
        <v>0</v>
      </c>
      <c r="BZ162" s="127">
        <v>16.114100000000001</v>
      </c>
      <c r="CA162" s="128">
        <f t="shared" si="140"/>
        <v>0</v>
      </c>
      <c r="CB162" s="129">
        <f t="shared" si="141"/>
        <v>0</v>
      </c>
    </row>
    <row r="163" spans="1:80" ht="9" thickBot="1" x14ac:dyDescent="0.3">
      <c r="A163" s="131" t="s">
        <v>541</v>
      </c>
      <c r="B163" s="132"/>
      <c r="C163" s="132"/>
      <c r="D163" s="132"/>
      <c r="E163" s="132"/>
      <c r="F163" s="132" t="s">
        <v>464</v>
      </c>
      <c r="G163" s="132" t="s">
        <v>7</v>
      </c>
      <c r="H163" s="132"/>
      <c r="I163" s="133"/>
      <c r="J163" s="134">
        <v>40</v>
      </c>
      <c r="K163" s="134">
        <f>SUM(K142:K162)</f>
        <v>144</v>
      </c>
      <c r="L163" s="135">
        <f t="shared" si="149"/>
        <v>5</v>
      </c>
      <c r="M163" s="213">
        <f>SUM(M142:M162)</f>
        <v>0.99999999999999978</v>
      </c>
      <c r="N163" s="214">
        <f t="shared" ref="N163:R163" si="157">SUM(N142:N162)</f>
        <v>0.99999999999999989</v>
      </c>
      <c r="O163" s="214">
        <f t="shared" si="157"/>
        <v>1</v>
      </c>
      <c r="P163" s="214">
        <f t="shared" si="157"/>
        <v>0.99999999999999978</v>
      </c>
      <c r="Q163" s="214">
        <f t="shared" si="157"/>
        <v>1</v>
      </c>
      <c r="R163" s="215">
        <f t="shared" si="157"/>
        <v>1</v>
      </c>
      <c r="S163" s="216">
        <f>SUM(S142:S162)</f>
        <v>1.0000000000000002</v>
      </c>
      <c r="T163" s="136">
        <f t="shared" si="150"/>
        <v>5.5233335089567976</v>
      </c>
      <c r="U163" s="137">
        <f t="shared" si="151"/>
        <v>0.87370914507000297</v>
      </c>
      <c r="V163" s="137">
        <f t="shared" si="152"/>
        <v>1.0297554312701964</v>
      </c>
      <c r="W163" s="137">
        <f t="shared" si="153"/>
        <v>0.61266220592437381</v>
      </c>
      <c r="X163" s="137">
        <f t="shared" si="154"/>
        <v>0.6278560456719039</v>
      </c>
      <c r="Y163" s="182">
        <f t="shared" si="155"/>
        <v>1.1936351248893977</v>
      </c>
      <c r="Z163" s="138">
        <f t="shared" si="156"/>
        <v>1.0797032376813676</v>
      </c>
      <c r="AA163" s="139">
        <v>1517</v>
      </c>
      <c r="AB163" s="140">
        <v>188</v>
      </c>
      <c r="AC163" s="141">
        <v>193</v>
      </c>
      <c r="AD163" s="140">
        <v>9239.8715999999986</v>
      </c>
      <c r="AE163" s="141">
        <v>795.46690000000001</v>
      </c>
      <c r="AF163" s="140">
        <v>447.94850000000002</v>
      </c>
      <c r="AG163" s="142">
        <v>1898</v>
      </c>
      <c r="AH163" s="143">
        <v>10483.287000000002</v>
      </c>
      <c r="AI163" s="144">
        <v>28665</v>
      </c>
      <c r="AJ163" s="140">
        <v>661</v>
      </c>
      <c r="AK163" s="141">
        <v>887</v>
      </c>
      <c r="AL163" s="140">
        <v>24815.756799999999</v>
      </c>
      <c r="AM163" s="141">
        <v>1202.2071999999998</v>
      </c>
      <c r="AN163" s="140">
        <v>379.41039999999998</v>
      </c>
      <c r="AO163" s="142">
        <v>30213</v>
      </c>
      <c r="AP163" s="145">
        <v>26397.374400000001</v>
      </c>
      <c r="AQ163" s="139">
        <v>16529</v>
      </c>
      <c r="AR163" s="140">
        <v>13490</v>
      </c>
      <c r="AS163" s="141">
        <v>6188</v>
      </c>
      <c r="AT163" s="140">
        <v>11922.687300000001</v>
      </c>
      <c r="AU163" s="141">
        <v>18652.938000000002</v>
      </c>
      <c r="AV163" s="140">
        <v>6708.7295999999997</v>
      </c>
      <c r="AW163" s="142">
        <v>36207</v>
      </c>
      <c r="AX163" s="143">
        <v>37284.354899999998</v>
      </c>
      <c r="AY163" s="144">
        <v>3746</v>
      </c>
      <c r="AZ163" s="140">
        <v>16510</v>
      </c>
      <c r="BA163" s="141">
        <v>742</v>
      </c>
      <c r="BB163" s="140">
        <v>1298.2227</v>
      </c>
      <c r="BC163" s="141">
        <v>10746.332400000001</v>
      </c>
      <c r="BD163" s="140">
        <v>820.12589999999989</v>
      </c>
      <c r="BE163" s="142">
        <v>20998</v>
      </c>
      <c r="BF163" s="145">
        <v>12864.681000000002</v>
      </c>
      <c r="BG163" s="139">
        <v>9198</v>
      </c>
      <c r="BH163" s="140">
        <v>485</v>
      </c>
      <c r="BI163" s="141">
        <v>564</v>
      </c>
      <c r="BJ163" s="140">
        <v>4677.9375999999993</v>
      </c>
      <c r="BK163" s="141">
        <v>384.20690000000002</v>
      </c>
      <c r="BL163" s="140">
        <v>1371.4963999999998</v>
      </c>
      <c r="BM163" s="142">
        <v>10247</v>
      </c>
      <c r="BN163" s="143">
        <v>6433.6408999999994</v>
      </c>
      <c r="BO163" s="139">
        <v>65717</v>
      </c>
      <c r="BP163" s="140">
        <v>44041</v>
      </c>
      <c r="BQ163" s="141">
        <v>13431</v>
      </c>
      <c r="BR163" s="140">
        <v>57873.2958</v>
      </c>
      <c r="BS163" s="141">
        <v>50207.032199999994</v>
      </c>
      <c r="BT163" s="140">
        <v>38962.389400000007</v>
      </c>
      <c r="BU163" s="142">
        <v>123189</v>
      </c>
      <c r="BV163" s="143">
        <v>147042.71740000002</v>
      </c>
      <c r="BW163" s="146">
        <v>222752</v>
      </c>
      <c r="BX163" s="147">
        <f t="shared" ref="BX163:BX204" si="158">AA163+AI163+AQ163+AY163+BG163+BO163</f>
        <v>125372</v>
      </c>
      <c r="BY163" s="148">
        <f t="shared" ref="BY163:BY204" si="159">BX163/BW163</f>
        <v>0.56283220801608969</v>
      </c>
      <c r="BZ163" s="146">
        <v>240506.05559999996</v>
      </c>
      <c r="CA163" s="147">
        <f t="shared" ref="CA163:CA204" si="160">AD163+AL163+AT163+BB163+BJ163+BR163</f>
        <v>109827.7718</v>
      </c>
      <c r="CB163" s="148">
        <f t="shared" ref="CB163:CB204" si="161">CA163/BZ163</f>
        <v>0.45665283365114578</v>
      </c>
    </row>
    <row r="164" spans="1:80" s="45" customFormat="1" x14ac:dyDescent="0.25">
      <c r="A164" s="15" t="s">
        <v>542</v>
      </c>
      <c r="B164" s="16" t="s">
        <v>543</v>
      </c>
      <c r="C164" s="17" t="s">
        <v>46</v>
      </c>
      <c r="D164" s="16" t="s">
        <v>544</v>
      </c>
      <c r="E164" s="17" t="s">
        <v>545</v>
      </c>
      <c r="F164" s="16" t="s">
        <v>546</v>
      </c>
      <c r="G164" s="17" t="s">
        <v>547</v>
      </c>
      <c r="H164" s="17" t="s">
        <v>51</v>
      </c>
      <c r="I164" s="77" t="s">
        <v>52</v>
      </c>
      <c r="J164" s="78">
        <v>17</v>
      </c>
      <c r="K164" s="78">
        <v>10</v>
      </c>
      <c r="L164" s="79">
        <f t="shared" si="149"/>
        <v>5</v>
      </c>
      <c r="M164" s="201">
        <f>AH164/AH$173</f>
        <v>0.30557170125079042</v>
      </c>
      <c r="N164" s="202">
        <f>AP164/AP$173</f>
        <v>0.4536529624774242</v>
      </c>
      <c r="O164" s="202">
        <f>AX164/AX$173</f>
        <v>0.43200571517212655</v>
      </c>
      <c r="P164" s="202">
        <f>BF164/BF$173</f>
        <v>0.37484200013450053</v>
      </c>
      <c r="Q164" s="202">
        <f>BN164/BN$173</f>
        <v>0.53225204785173585</v>
      </c>
      <c r="R164" s="203">
        <f>BV164/BV$173</f>
        <v>0.66413568601944928</v>
      </c>
      <c r="S164" s="204">
        <f>BZ164/$BZ$173</f>
        <v>0.55127561458721719</v>
      </c>
      <c r="T164" s="91">
        <f t="shared" si="150"/>
        <v>6.0550597173144869</v>
      </c>
      <c r="U164" s="92">
        <f t="shared" si="151"/>
        <v>1.548452833612507</v>
      </c>
      <c r="V164" s="92">
        <f t="shared" si="152"/>
        <v>1.6295250645994832</v>
      </c>
      <c r="W164" s="92">
        <f t="shared" si="153"/>
        <v>0.72514918651946536</v>
      </c>
      <c r="X164" s="92">
        <f t="shared" si="154"/>
        <v>0.7779352158041658</v>
      </c>
      <c r="Y164" s="179">
        <f t="shared" si="155"/>
        <v>1.3295472067920715</v>
      </c>
      <c r="Z164" s="185">
        <f t="shared" si="156"/>
        <v>1.3227897193198903</v>
      </c>
      <c r="AA164" s="38">
        <v>186</v>
      </c>
      <c r="AB164" s="39">
        <v>62</v>
      </c>
      <c r="AC164" s="40">
        <v>35</v>
      </c>
      <c r="AD164" s="39">
        <v>1229.6968999999999</v>
      </c>
      <c r="AE164" s="40">
        <v>356.0333</v>
      </c>
      <c r="AF164" s="39">
        <v>127.85170000000001</v>
      </c>
      <c r="AG164" s="41">
        <v>283</v>
      </c>
      <c r="AH164" s="42">
        <v>1713.5818999999999</v>
      </c>
      <c r="AI164" s="43">
        <v>4598</v>
      </c>
      <c r="AJ164" s="39">
        <v>1882</v>
      </c>
      <c r="AK164" s="40">
        <v>684</v>
      </c>
      <c r="AL164" s="39">
        <v>4057.1304999999998</v>
      </c>
      <c r="AM164" s="40">
        <v>4345.7659999999996</v>
      </c>
      <c r="AN164" s="39">
        <v>2690.2195999999999</v>
      </c>
      <c r="AO164" s="41">
        <v>7164</v>
      </c>
      <c r="AP164" s="44">
        <v>11093.116099999999</v>
      </c>
      <c r="AQ164" s="38">
        <v>809</v>
      </c>
      <c r="AR164" s="39">
        <v>2561</v>
      </c>
      <c r="AS164" s="40">
        <v>1274</v>
      </c>
      <c r="AT164" s="39">
        <v>845.10339999999997</v>
      </c>
      <c r="AU164" s="40">
        <v>4272.5018</v>
      </c>
      <c r="AV164" s="39">
        <v>2449.9092000000001</v>
      </c>
      <c r="AW164" s="41">
        <v>4644</v>
      </c>
      <c r="AX164" s="42">
        <v>7567.5144</v>
      </c>
      <c r="AY164" s="43">
        <v>445</v>
      </c>
      <c r="AZ164" s="39">
        <v>2821</v>
      </c>
      <c r="BA164" s="40">
        <v>176</v>
      </c>
      <c r="BB164" s="39">
        <v>237.11019999999999</v>
      </c>
      <c r="BC164" s="40">
        <v>1981.8301999999999</v>
      </c>
      <c r="BD164" s="39">
        <v>277.0231</v>
      </c>
      <c r="BE164" s="41">
        <v>3442</v>
      </c>
      <c r="BF164" s="44">
        <v>2495.9634999999998</v>
      </c>
      <c r="BG164" s="38">
        <v>2822</v>
      </c>
      <c r="BH164" s="39">
        <v>1415</v>
      </c>
      <c r="BI164" s="40">
        <v>420</v>
      </c>
      <c r="BJ164" s="39">
        <v>2157.8908999999999</v>
      </c>
      <c r="BK164" s="40">
        <v>1196.9503999999999</v>
      </c>
      <c r="BL164" s="39">
        <v>268.00299999999999</v>
      </c>
      <c r="BM164" s="41">
        <v>4657</v>
      </c>
      <c r="BN164" s="42">
        <v>3622.8443000000002</v>
      </c>
      <c r="BO164" s="38">
        <v>17333</v>
      </c>
      <c r="BP164" s="39">
        <v>9967</v>
      </c>
      <c r="BQ164" s="40">
        <v>4384</v>
      </c>
      <c r="BR164" s="39">
        <v>16434.039599999996</v>
      </c>
      <c r="BS164" s="40">
        <v>12654.2094</v>
      </c>
      <c r="BT164" s="39">
        <v>13037.124699999997</v>
      </c>
      <c r="BU164" s="41">
        <v>31684</v>
      </c>
      <c r="BV164" s="42">
        <v>42125.373699999996</v>
      </c>
      <c r="BW164" s="55">
        <v>51874</v>
      </c>
      <c r="BX164" s="62">
        <f t="shared" ref="BX164:BX172" si="162">AA164+AI164+AQ164+AY164+BG164+BO164</f>
        <v>26193</v>
      </c>
      <c r="BY164" s="63">
        <f t="shared" ref="BY164:BY172" si="163">BX164/BW164</f>
        <v>0.5049350348922389</v>
      </c>
      <c r="BZ164" s="55">
        <v>68618.393899999995</v>
      </c>
      <c r="CA164" s="62">
        <f t="shared" ref="CA164:CA172" si="164">AD164+AL164+AT164+BB164+BJ164+BR164</f>
        <v>24960.971499999996</v>
      </c>
      <c r="CB164" s="63">
        <f t="shared" ref="CB164:CB172" si="165">CA164/BZ164</f>
        <v>0.36376502102885855</v>
      </c>
    </row>
    <row r="165" spans="1:80" s="45" customFormat="1" x14ac:dyDescent="0.25">
      <c r="A165" s="93" t="s">
        <v>542</v>
      </c>
      <c r="B165" s="94" t="s">
        <v>543</v>
      </c>
      <c r="C165" s="95" t="s">
        <v>82</v>
      </c>
      <c r="D165" s="94" t="s">
        <v>548</v>
      </c>
      <c r="E165" s="111" t="s">
        <v>549</v>
      </c>
      <c r="F165" s="192" t="s">
        <v>550</v>
      </c>
      <c r="G165" s="111" t="s">
        <v>551</v>
      </c>
      <c r="H165" s="195" t="s">
        <v>104</v>
      </c>
      <c r="I165" s="96" t="s">
        <v>88</v>
      </c>
      <c r="J165" s="97">
        <v>2</v>
      </c>
      <c r="K165" s="97">
        <v>6</v>
      </c>
      <c r="L165" s="98">
        <f t="shared" si="149"/>
        <v>5</v>
      </c>
      <c r="M165" s="205">
        <f t="shared" ref="M165:M172" si="166">AH165/AH$173</f>
        <v>0.11311001505245409</v>
      </c>
      <c r="N165" s="206">
        <f t="shared" ref="N165:N172" si="167">AP165/AP$173</f>
        <v>0.10823840697755038</v>
      </c>
      <c r="O165" s="206">
        <f t="shared" ref="O165:O172" si="168">AX165/AX$173</f>
        <v>0.12943428332717377</v>
      </c>
      <c r="P165" s="206">
        <f t="shared" ref="P165:P172" si="169">BF165/BF$173</f>
        <v>0.13074573533647263</v>
      </c>
      <c r="Q165" s="206">
        <f t="shared" ref="Q165:Q172" si="170">BN165/BN$173</f>
        <v>0.11600491926044668</v>
      </c>
      <c r="R165" s="207">
        <f t="shared" ref="R165:R172" si="171">BV165/BV$173</f>
        <v>9.3460989238174391E-2</v>
      </c>
      <c r="S165" s="208">
        <f t="shared" ref="S165:S172" si="172">BZ165/$BZ$173</f>
        <v>0.10553924025676056</v>
      </c>
      <c r="T165" s="99">
        <f t="shared" si="150"/>
        <v>8.2376259740259741</v>
      </c>
      <c r="U165" s="100">
        <f t="shared" si="151"/>
        <v>0.87843992698307338</v>
      </c>
      <c r="V165" s="100">
        <f t="shared" si="152"/>
        <v>1.0750694167852064</v>
      </c>
      <c r="W165" s="100">
        <f t="shared" si="153"/>
        <v>0.60041220689655173</v>
      </c>
      <c r="X165" s="100">
        <f t="shared" si="154"/>
        <v>0.57509315367807723</v>
      </c>
      <c r="Y165" s="180">
        <f t="shared" si="155"/>
        <v>0.88308127513779244</v>
      </c>
      <c r="Z165" s="186">
        <f t="shared" si="156"/>
        <v>0.8915292365117069</v>
      </c>
      <c r="AA165" s="101">
        <v>67</v>
      </c>
      <c r="AB165" s="102">
        <v>5</v>
      </c>
      <c r="AC165" s="103">
        <v>5</v>
      </c>
      <c r="AD165" s="102">
        <v>613.86860000000001</v>
      </c>
      <c r="AE165" s="103">
        <v>16.773700000000002</v>
      </c>
      <c r="AF165" s="102">
        <v>3.6549000000000005</v>
      </c>
      <c r="AG165" s="104">
        <v>77</v>
      </c>
      <c r="AH165" s="105">
        <v>634.29719999999998</v>
      </c>
      <c r="AI165" s="106">
        <v>2794</v>
      </c>
      <c r="AJ165" s="102">
        <v>174</v>
      </c>
      <c r="AK165" s="103">
        <v>45</v>
      </c>
      <c r="AL165" s="102">
        <v>2345.3951999999999</v>
      </c>
      <c r="AM165" s="103">
        <v>281.3852</v>
      </c>
      <c r="AN165" s="102">
        <v>19.959099999999999</v>
      </c>
      <c r="AO165" s="104">
        <v>3013</v>
      </c>
      <c r="AP165" s="107">
        <v>2646.7395000000001</v>
      </c>
      <c r="AQ165" s="101">
        <v>786</v>
      </c>
      <c r="AR165" s="102">
        <v>833</v>
      </c>
      <c r="AS165" s="103">
        <v>490</v>
      </c>
      <c r="AT165" s="102">
        <v>652.67740000000003</v>
      </c>
      <c r="AU165" s="103">
        <v>1263.9750000000001</v>
      </c>
      <c r="AV165" s="102">
        <v>350.66900000000004</v>
      </c>
      <c r="AW165" s="104">
        <v>2109</v>
      </c>
      <c r="AX165" s="105">
        <v>2267.3214000000003</v>
      </c>
      <c r="AY165" s="106">
        <v>230</v>
      </c>
      <c r="AZ165" s="102">
        <v>1186</v>
      </c>
      <c r="BA165" s="103">
        <v>34</v>
      </c>
      <c r="BB165" s="102">
        <v>79.623900000000006</v>
      </c>
      <c r="BC165" s="103">
        <v>771.48559999999998</v>
      </c>
      <c r="BD165" s="102">
        <v>19.488199999999999</v>
      </c>
      <c r="BE165" s="104">
        <v>1450</v>
      </c>
      <c r="BF165" s="107">
        <v>870.59770000000003</v>
      </c>
      <c r="BG165" s="101">
        <v>1157</v>
      </c>
      <c r="BH165" s="102">
        <v>152</v>
      </c>
      <c r="BI165" s="103">
        <v>64</v>
      </c>
      <c r="BJ165" s="102">
        <v>637.56310000000008</v>
      </c>
      <c r="BK165" s="103">
        <v>116.46159999999999</v>
      </c>
      <c r="BL165" s="102">
        <v>35.578199999999995</v>
      </c>
      <c r="BM165" s="104">
        <v>1373</v>
      </c>
      <c r="BN165" s="105">
        <v>789.60290000000009</v>
      </c>
      <c r="BO165" s="101">
        <v>3851</v>
      </c>
      <c r="BP165" s="102">
        <v>2847</v>
      </c>
      <c r="BQ165" s="103">
        <v>15</v>
      </c>
      <c r="BR165" s="102">
        <v>2998.9575000000004</v>
      </c>
      <c r="BS165" s="103">
        <v>2919.1612</v>
      </c>
      <c r="BT165" s="102">
        <v>10.0059</v>
      </c>
      <c r="BU165" s="104">
        <v>6713</v>
      </c>
      <c r="BV165" s="105">
        <v>5928.124600000001</v>
      </c>
      <c r="BW165" s="108">
        <v>14735</v>
      </c>
      <c r="BX165" s="109">
        <f t="shared" si="162"/>
        <v>8885</v>
      </c>
      <c r="BY165" s="110">
        <f t="shared" si="163"/>
        <v>0.60298608754665761</v>
      </c>
      <c r="BZ165" s="108">
        <v>13136.683300000001</v>
      </c>
      <c r="CA165" s="109">
        <f t="shared" si="164"/>
        <v>7328.0857000000005</v>
      </c>
      <c r="CB165" s="110">
        <f t="shared" si="165"/>
        <v>0.5578337798552242</v>
      </c>
    </row>
    <row r="166" spans="1:80" s="45" customFormat="1" x14ac:dyDescent="0.25">
      <c r="A166" s="93" t="s">
        <v>542</v>
      </c>
      <c r="B166" s="94" t="s">
        <v>543</v>
      </c>
      <c r="C166" s="95" t="s">
        <v>82</v>
      </c>
      <c r="D166" s="94" t="s">
        <v>552</v>
      </c>
      <c r="E166" s="95" t="s">
        <v>553</v>
      </c>
      <c r="F166" s="94" t="s">
        <v>554</v>
      </c>
      <c r="G166" s="95" t="s">
        <v>555</v>
      </c>
      <c r="H166" s="173" t="s">
        <v>104</v>
      </c>
      <c r="I166" s="96" t="s">
        <v>88</v>
      </c>
      <c r="J166" s="97">
        <v>0</v>
      </c>
      <c r="K166" s="97">
        <v>6</v>
      </c>
      <c r="L166" s="98">
        <f t="shared" si="149"/>
        <v>5</v>
      </c>
      <c r="M166" s="205">
        <f t="shared" si="166"/>
        <v>0.11512078938620721</v>
      </c>
      <c r="N166" s="206">
        <f t="shared" si="167"/>
        <v>0.11394430204306259</v>
      </c>
      <c r="O166" s="206">
        <f t="shared" si="168"/>
        <v>0.1145357860950849</v>
      </c>
      <c r="P166" s="206">
        <f t="shared" si="169"/>
        <v>0.15382719428972721</v>
      </c>
      <c r="Q166" s="206">
        <f t="shared" si="170"/>
        <v>0.12771101553016026</v>
      </c>
      <c r="R166" s="207">
        <f t="shared" si="171"/>
        <v>9.1032566522424876E-2</v>
      </c>
      <c r="S166" s="208">
        <f t="shared" si="172"/>
        <v>0.1052914882081985</v>
      </c>
      <c r="T166" s="99">
        <f t="shared" si="150"/>
        <v>3.5277224043715845</v>
      </c>
      <c r="U166" s="100">
        <f t="shared" si="151"/>
        <v>0.66497971360381869</v>
      </c>
      <c r="V166" s="100">
        <f t="shared" si="152"/>
        <v>0.83285263594852632</v>
      </c>
      <c r="W166" s="100">
        <f t="shared" si="153"/>
        <v>0.5170572438162544</v>
      </c>
      <c r="X166" s="100">
        <f t="shared" si="154"/>
        <v>0.48454960981047934</v>
      </c>
      <c r="Y166" s="180">
        <f t="shared" si="155"/>
        <v>0.83901373147340885</v>
      </c>
      <c r="Z166" s="186">
        <f t="shared" si="156"/>
        <v>0.75152503583921104</v>
      </c>
      <c r="AA166" s="101">
        <v>149</v>
      </c>
      <c r="AB166" s="102"/>
      <c r="AC166" s="103">
        <v>34</v>
      </c>
      <c r="AD166" s="102">
        <v>634.60429999999997</v>
      </c>
      <c r="AE166" s="103"/>
      <c r="AF166" s="102">
        <v>10.9689</v>
      </c>
      <c r="AG166" s="104">
        <v>183</v>
      </c>
      <c r="AH166" s="105">
        <v>645.57319999999993</v>
      </c>
      <c r="AI166" s="106">
        <v>3989</v>
      </c>
      <c r="AJ166" s="102">
        <v>155</v>
      </c>
      <c r="AK166" s="103">
        <v>46</v>
      </c>
      <c r="AL166" s="102">
        <v>2558.2371000000003</v>
      </c>
      <c r="AM166" s="103">
        <v>206.00899999999999</v>
      </c>
      <c r="AN166" s="102">
        <v>22.018899999999999</v>
      </c>
      <c r="AO166" s="104">
        <v>4190</v>
      </c>
      <c r="AP166" s="107">
        <v>2786.2650000000003</v>
      </c>
      <c r="AQ166" s="101">
        <v>1293</v>
      </c>
      <c r="AR166" s="102">
        <v>713</v>
      </c>
      <c r="AS166" s="103">
        <v>403</v>
      </c>
      <c r="AT166" s="102">
        <v>847.19029999999998</v>
      </c>
      <c r="AU166" s="103">
        <v>865.88809999999989</v>
      </c>
      <c r="AV166" s="102">
        <v>293.26360000000005</v>
      </c>
      <c r="AW166" s="104">
        <v>2409</v>
      </c>
      <c r="AX166" s="105">
        <v>2006.3419999999999</v>
      </c>
      <c r="AY166" s="106">
        <v>278</v>
      </c>
      <c r="AZ166" s="102">
        <v>1661</v>
      </c>
      <c r="BA166" s="103">
        <v>42</v>
      </c>
      <c r="BB166" s="102">
        <v>97.678100000000001</v>
      </c>
      <c r="BC166" s="103">
        <v>891.4393</v>
      </c>
      <c r="BD166" s="102">
        <v>35.173000000000002</v>
      </c>
      <c r="BE166" s="104">
        <v>1981</v>
      </c>
      <c r="BF166" s="107">
        <v>1024.2903999999999</v>
      </c>
      <c r="BG166" s="101">
        <v>1413</v>
      </c>
      <c r="BH166" s="102">
        <v>308</v>
      </c>
      <c r="BI166" s="103">
        <v>73</v>
      </c>
      <c r="BJ166" s="102">
        <v>659.48579999999993</v>
      </c>
      <c r="BK166" s="103">
        <v>178.30610000000001</v>
      </c>
      <c r="BL166" s="102">
        <v>31.490099999999998</v>
      </c>
      <c r="BM166" s="104">
        <v>1794</v>
      </c>
      <c r="BN166" s="105">
        <v>869.28199999999993</v>
      </c>
      <c r="BO166" s="101">
        <v>3553</v>
      </c>
      <c r="BP166" s="102">
        <v>3083</v>
      </c>
      <c r="BQ166" s="103">
        <v>246</v>
      </c>
      <c r="BR166" s="102">
        <v>2530.3928000000001</v>
      </c>
      <c r="BS166" s="103">
        <v>2980.4301</v>
      </c>
      <c r="BT166" s="102">
        <v>263.26960000000003</v>
      </c>
      <c r="BU166" s="104">
        <v>6882</v>
      </c>
      <c r="BV166" s="105">
        <v>5774.0924999999997</v>
      </c>
      <c r="BW166" s="108">
        <v>17439</v>
      </c>
      <c r="BX166" s="109">
        <f t="shared" si="162"/>
        <v>10675</v>
      </c>
      <c r="BY166" s="110">
        <f t="shared" si="163"/>
        <v>0.61213372326394866</v>
      </c>
      <c r="BZ166" s="108">
        <v>13105.8451</v>
      </c>
      <c r="CA166" s="109">
        <f t="shared" si="164"/>
        <v>7327.5884000000005</v>
      </c>
      <c r="CB166" s="110">
        <f t="shared" si="165"/>
        <v>0.55910842407255368</v>
      </c>
    </row>
    <row r="167" spans="1:80" s="45" customFormat="1" x14ac:dyDescent="0.25">
      <c r="A167" s="93" t="s">
        <v>542</v>
      </c>
      <c r="B167" s="94" t="s">
        <v>543</v>
      </c>
      <c r="C167" s="95" t="s">
        <v>82</v>
      </c>
      <c r="D167" s="94" t="s">
        <v>548</v>
      </c>
      <c r="E167" s="111" t="s">
        <v>549</v>
      </c>
      <c r="F167" s="192" t="s">
        <v>550</v>
      </c>
      <c r="G167" s="111" t="s">
        <v>556</v>
      </c>
      <c r="H167" s="195" t="s">
        <v>104</v>
      </c>
      <c r="I167" s="96" t="s">
        <v>88</v>
      </c>
      <c r="J167" s="97">
        <v>0</v>
      </c>
      <c r="K167" s="97">
        <v>5</v>
      </c>
      <c r="L167" s="98">
        <f t="shared" si="149"/>
        <v>5</v>
      </c>
      <c r="M167" s="205">
        <f t="shared" si="166"/>
        <v>0.13433434801114785</v>
      </c>
      <c r="N167" s="206">
        <f t="shared" si="167"/>
        <v>9.9308186677258548E-2</v>
      </c>
      <c r="O167" s="206">
        <f t="shared" si="168"/>
        <v>7.8030690438240888E-2</v>
      </c>
      <c r="P167" s="206">
        <f t="shared" si="169"/>
        <v>0.11687095704238848</v>
      </c>
      <c r="Q167" s="206">
        <f t="shared" si="170"/>
        <v>0.10313053609810513</v>
      </c>
      <c r="R167" s="207">
        <f t="shared" si="171"/>
        <v>6.2056453526654863E-2</v>
      </c>
      <c r="S167" s="208">
        <f t="shared" si="172"/>
        <v>8.0057479869957246E-2</v>
      </c>
      <c r="T167" s="99">
        <f t="shared" si="150"/>
        <v>7.9296715789473682</v>
      </c>
      <c r="U167" s="100">
        <f t="shared" si="151"/>
        <v>0.82653846153846133</v>
      </c>
      <c r="V167" s="100">
        <f t="shared" si="152"/>
        <v>0.82391579264617232</v>
      </c>
      <c r="W167" s="100">
        <f t="shared" si="153"/>
        <v>0.5315639344262294</v>
      </c>
      <c r="X167" s="100">
        <f t="shared" si="154"/>
        <v>0.50356649928263997</v>
      </c>
      <c r="Y167" s="180">
        <f t="shared" si="155"/>
        <v>0.86852835392762584</v>
      </c>
      <c r="Z167" s="186">
        <f t="shared" si="156"/>
        <v>0.82477378745240837</v>
      </c>
      <c r="AA167" s="101">
        <v>85</v>
      </c>
      <c r="AB167" s="102">
        <v>6</v>
      </c>
      <c r="AC167" s="103">
        <v>4</v>
      </c>
      <c r="AD167" s="102">
        <v>723.75990000000002</v>
      </c>
      <c r="AE167" s="103">
        <v>26.826000000000001</v>
      </c>
      <c r="AF167" s="102">
        <v>2.7328999999999999</v>
      </c>
      <c r="AG167" s="104">
        <v>95</v>
      </c>
      <c r="AH167" s="105">
        <v>753.31880000000001</v>
      </c>
      <c r="AI167" s="106">
        <v>2683</v>
      </c>
      <c r="AJ167" s="102">
        <v>185</v>
      </c>
      <c r="AK167" s="103">
        <v>70</v>
      </c>
      <c r="AL167" s="102">
        <v>2129.3820999999998</v>
      </c>
      <c r="AM167" s="103">
        <v>269.35419999999999</v>
      </c>
      <c r="AN167" s="102">
        <v>29.633699999999997</v>
      </c>
      <c r="AO167" s="104">
        <v>2938</v>
      </c>
      <c r="AP167" s="107">
        <v>2428.3699999999994</v>
      </c>
      <c r="AQ167" s="101">
        <v>809</v>
      </c>
      <c r="AR167" s="102">
        <v>518</v>
      </c>
      <c r="AS167" s="103">
        <v>332</v>
      </c>
      <c r="AT167" s="102">
        <v>526.86710000000005</v>
      </c>
      <c r="AU167" s="103">
        <v>608.31329999999991</v>
      </c>
      <c r="AV167" s="102">
        <v>231.69589999999999</v>
      </c>
      <c r="AW167" s="104">
        <v>1659</v>
      </c>
      <c r="AX167" s="105">
        <v>1366.8762999999999</v>
      </c>
      <c r="AY167" s="106">
        <v>219</v>
      </c>
      <c r="AZ167" s="102">
        <v>1204</v>
      </c>
      <c r="BA167" s="103">
        <v>41</v>
      </c>
      <c r="BB167" s="102">
        <v>70.117900000000006</v>
      </c>
      <c r="BC167" s="103">
        <v>682.10259999999994</v>
      </c>
      <c r="BD167" s="102">
        <v>25.989100000000001</v>
      </c>
      <c r="BE167" s="104">
        <v>1464</v>
      </c>
      <c r="BF167" s="107">
        <v>778.20959999999991</v>
      </c>
      <c r="BG167" s="101">
        <v>1135</v>
      </c>
      <c r="BH167" s="102">
        <v>218</v>
      </c>
      <c r="BI167" s="103">
        <v>41</v>
      </c>
      <c r="BJ167" s="102">
        <v>538.79950000000008</v>
      </c>
      <c r="BK167" s="103">
        <v>145.69409999999999</v>
      </c>
      <c r="BL167" s="102">
        <v>17.478099999999998</v>
      </c>
      <c r="BM167" s="104">
        <v>1394</v>
      </c>
      <c r="BN167" s="105">
        <v>701.97170000000006</v>
      </c>
      <c r="BO167" s="101">
        <v>1916</v>
      </c>
      <c r="BP167" s="102">
        <v>2492</v>
      </c>
      <c r="BQ167" s="103">
        <v>124</v>
      </c>
      <c r="BR167" s="102">
        <v>1341.6424999999999</v>
      </c>
      <c r="BS167" s="103">
        <v>2454.8607000000002</v>
      </c>
      <c r="BT167" s="102">
        <v>139.66729999999998</v>
      </c>
      <c r="BU167" s="104">
        <v>4532</v>
      </c>
      <c r="BV167" s="105">
        <v>3936.1705000000002</v>
      </c>
      <c r="BW167" s="108">
        <v>12082</v>
      </c>
      <c r="BX167" s="109">
        <f t="shared" si="162"/>
        <v>6847</v>
      </c>
      <c r="BY167" s="110">
        <f t="shared" si="163"/>
        <v>0.56671080946863106</v>
      </c>
      <c r="BZ167" s="108">
        <v>9964.9168999999983</v>
      </c>
      <c r="CA167" s="109">
        <f t="shared" si="164"/>
        <v>5330.5689999999995</v>
      </c>
      <c r="CB167" s="110">
        <f t="shared" si="165"/>
        <v>0.53493361294362629</v>
      </c>
    </row>
    <row r="168" spans="1:80" s="45" customFormat="1" x14ac:dyDescent="0.25">
      <c r="A168" s="93" t="s">
        <v>542</v>
      </c>
      <c r="B168" s="94" t="s">
        <v>543</v>
      </c>
      <c r="C168" s="95" t="s">
        <v>82</v>
      </c>
      <c r="D168" s="94" t="s">
        <v>548</v>
      </c>
      <c r="E168" s="111" t="s">
        <v>549</v>
      </c>
      <c r="F168" s="192" t="s">
        <v>550</v>
      </c>
      <c r="G168" s="111" t="s">
        <v>557</v>
      </c>
      <c r="H168" s="195" t="s">
        <v>104</v>
      </c>
      <c r="I168" s="96" t="s">
        <v>88</v>
      </c>
      <c r="J168" s="97">
        <v>0</v>
      </c>
      <c r="K168" s="97">
        <v>5</v>
      </c>
      <c r="L168" s="98">
        <f t="shared" si="149"/>
        <v>5</v>
      </c>
      <c r="M168" s="205">
        <f t="shared" si="166"/>
        <v>6.3055946514686656E-2</v>
      </c>
      <c r="N168" s="206">
        <f t="shared" si="167"/>
        <v>6.9699974909282827E-2</v>
      </c>
      <c r="O168" s="206">
        <f t="shared" si="168"/>
        <v>7.055042652540984E-2</v>
      </c>
      <c r="P168" s="206">
        <f t="shared" si="169"/>
        <v>0.15451597653731095</v>
      </c>
      <c r="Q168" s="206">
        <f t="shared" si="170"/>
        <v>1.489664588786623E-2</v>
      </c>
      <c r="R168" s="207">
        <f t="shared" si="171"/>
        <v>1.8572565881454884E-2</v>
      </c>
      <c r="S168" s="208">
        <f t="shared" si="172"/>
        <v>4.5007073287966978E-2</v>
      </c>
      <c r="T168" s="99">
        <f t="shared" si="150"/>
        <v>6.4291727272727277</v>
      </c>
      <c r="U168" s="100">
        <f t="shared" si="151"/>
        <v>0.72898387510692897</v>
      </c>
      <c r="V168" s="100">
        <f t="shared" si="152"/>
        <v>0.76428157081014225</v>
      </c>
      <c r="W168" s="100">
        <f t="shared" si="153"/>
        <v>0.57672466367713004</v>
      </c>
      <c r="X168" s="100">
        <f t="shared" si="154"/>
        <v>0.51732653061224487</v>
      </c>
      <c r="Y168" s="180">
        <f t="shared" si="155"/>
        <v>0.7649589610389611</v>
      </c>
      <c r="Z168" s="186">
        <f t="shared" si="156"/>
        <v>0.7439736653386454</v>
      </c>
      <c r="AA168" s="101">
        <v>52</v>
      </c>
      <c r="AB168" s="102">
        <v>3</v>
      </c>
      <c r="AC168" s="103"/>
      <c r="AD168" s="102">
        <v>346.55270000000002</v>
      </c>
      <c r="AE168" s="103">
        <v>7.0518000000000001</v>
      </c>
      <c r="AF168" s="102"/>
      <c r="AG168" s="104">
        <v>55</v>
      </c>
      <c r="AH168" s="105">
        <v>353.60450000000003</v>
      </c>
      <c r="AI168" s="106">
        <v>2297</v>
      </c>
      <c r="AJ168" s="102">
        <v>18</v>
      </c>
      <c r="AK168" s="103">
        <v>23</v>
      </c>
      <c r="AL168" s="102">
        <v>1657.4962</v>
      </c>
      <c r="AM168" s="103">
        <v>33.747599999999998</v>
      </c>
      <c r="AN168" s="102">
        <v>13.1205</v>
      </c>
      <c r="AO168" s="104">
        <v>2338</v>
      </c>
      <c r="AP168" s="107">
        <v>1704.3643</v>
      </c>
      <c r="AQ168" s="101">
        <v>788</v>
      </c>
      <c r="AR168" s="102">
        <v>670</v>
      </c>
      <c r="AS168" s="103">
        <v>159</v>
      </c>
      <c r="AT168" s="102">
        <v>503.00290000000001</v>
      </c>
      <c r="AU168" s="103">
        <v>623.88689999999997</v>
      </c>
      <c r="AV168" s="102">
        <v>108.95350000000001</v>
      </c>
      <c r="AW168" s="104">
        <v>1617</v>
      </c>
      <c r="AX168" s="105">
        <v>1235.8433</v>
      </c>
      <c r="AY168" s="106">
        <v>147</v>
      </c>
      <c r="AZ168" s="102">
        <v>1597</v>
      </c>
      <c r="BA168" s="103">
        <v>40</v>
      </c>
      <c r="BB168" s="102">
        <v>42.633200000000002</v>
      </c>
      <c r="BC168" s="103">
        <v>961.78399999999999</v>
      </c>
      <c r="BD168" s="102">
        <v>24.459599999999998</v>
      </c>
      <c r="BE168" s="104">
        <v>1784</v>
      </c>
      <c r="BF168" s="107">
        <v>1028.8768</v>
      </c>
      <c r="BG168" s="101">
        <v>175</v>
      </c>
      <c r="BH168" s="102">
        <v>14</v>
      </c>
      <c r="BI168" s="103">
        <v>7</v>
      </c>
      <c r="BJ168" s="102">
        <v>83.387</v>
      </c>
      <c r="BK168" s="103">
        <v>10.9602</v>
      </c>
      <c r="BL168" s="102">
        <v>7.0488</v>
      </c>
      <c r="BM168" s="104">
        <v>196</v>
      </c>
      <c r="BN168" s="105">
        <v>101.396</v>
      </c>
      <c r="BO168" s="101">
        <v>23</v>
      </c>
      <c r="BP168" s="102">
        <v>1515</v>
      </c>
      <c r="BQ168" s="103">
        <v>2</v>
      </c>
      <c r="BR168" s="102">
        <v>11.9978</v>
      </c>
      <c r="BS168" s="103">
        <v>1161.7941000000001</v>
      </c>
      <c r="BT168" s="102">
        <v>4.2449000000000003</v>
      </c>
      <c r="BU168" s="104">
        <v>1540</v>
      </c>
      <c r="BV168" s="105">
        <v>1178.0368000000001</v>
      </c>
      <c r="BW168" s="108">
        <v>7530</v>
      </c>
      <c r="BX168" s="109">
        <f t="shared" si="162"/>
        <v>3482</v>
      </c>
      <c r="BY168" s="110">
        <f t="shared" si="163"/>
        <v>0.46241699867197877</v>
      </c>
      <c r="BZ168" s="108">
        <v>5602.1216999999997</v>
      </c>
      <c r="CA168" s="109">
        <f t="shared" si="164"/>
        <v>2645.0698000000007</v>
      </c>
      <c r="CB168" s="110">
        <f t="shared" si="165"/>
        <v>0.47215500512957453</v>
      </c>
    </row>
    <row r="169" spans="1:80" s="45" customFormat="1" x14ac:dyDescent="0.25">
      <c r="A169" s="93" t="s">
        <v>542</v>
      </c>
      <c r="B169" s="94" t="s">
        <v>543</v>
      </c>
      <c r="C169" s="95" t="s">
        <v>82</v>
      </c>
      <c r="D169" s="94" t="s">
        <v>558</v>
      </c>
      <c r="E169" s="95" t="s">
        <v>559</v>
      </c>
      <c r="F169" s="94" t="s">
        <v>560</v>
      </c>
      <c r="G169" s="95" t="s">
        <v>561</v>
      </c>
      <c r="H169" s="173" t="s">
        <v>104</v>
      </c>
      <c r="I169" s="96" t="s">
        <v>88</v>
      </c>
      <c r="J169" s="97">
        <v>0</v>
      </c>
      <c r="K169" s="97">
        <v>5</v>
      </c>
      <c r="L169" s="98">
        <f t="shared" si="149"/>
        <v>5</v>
      </c>
      <c r="M169" s="205">
        <f t="shared" si="166"/>
        <v>0.10162105038920949</v>
      </c>
      <c r="N169" s="206">
        <f t="shared" si="167"/>
        <v>4.1306561330093784E-2</v>
      </c>
      <c r="O169" s="206">
        <f t="shared" si="168"/>
        <v>5.3377771047362597E-2</v>
      </c>
      <c r="P169" s="206">
        <f t="shared" si="169"/>
        <v>6.9198136659600132E-2</v>
      </c>
      <c r="Q169" s="206">
        <f t="shared" si="170"/>
        <v>3.8785682124857945E-2</v>
      </c>
      <c r="R169" s="207">
        <f t="shared" si="171"/>
        <v>9.5367934874522684E-4</v>
      </c>
      <c r="S169" s="208">
        <f t="shared" si="172"/>
        <v>2.6513759316638377E-2</v>
      </c>
      <c r="T169" s="99">
        <f t="shared" si="150"/>
        <v>5.2281605504587159</v>
      </c>
      <c r="U169" s="100">
        <f t="shared" si="151"/>
        <v>0.70192070882557334</v>
      </c>
      <c r="V169" s="100">
        <f t="shared" si="152"/>
        <v>0.66502638691322902</v>
      </c>
      <c r="W169" s="100">
        <f t="shared" si="153"/>
        <v>0.55116052631578949</v>
      </c>
      <c r="X169" s="100">
        <f t="shared" si="154"/>
        <v>0.46643091872791526</v>
      </c>
      <c r="Y169" s="180">
        <f t="shared" si="155"/>
        <v>0.2839943661971831</v>
      </c>
      <c r="Z169" s="186">
        <f t="shared" si="156"/>
        <v>0.72230715692711767</v>
      </c>
      <c r="AA169" s="101">
        <v>98</v>
      </c>
      <c r="AB169" s="102">
        <v>5</v>
      </c>
      <c r="AC169" s="103">
        <v>6</v>
      </c>
      <c r="AD169" s="102">
        <v>554.75699999999995</v>
      </c>
      <c r="AE169" s="103">
        <v>12.681000000000001</v>
      </c>
      <c r="AF169" s="102">
        <v>2.4314999999999998</v>
      </c>
      <c r="AG169" s="104">
        <v>109</v>
      </c>
      <c r="AH169" s="105">
        <v>569.86950000000002</v>
      </c>
      <c r="AI169" s="106">
        <v>1384</v>
      </c>
      <c r="AJ169" s="102">
        <v>5</v>
      </c>
      <c r="AK169" s="103">
        <v>50</v>
      </c>
      <c r="AL169" s="102">
        <v>976.76959999999997</v>
      </c>
      <c r="AM169" s="103">
        <v>9.4262999999999995</v>
      </c>
      <c r="AN169" s="102">
        <v>23.868000000000002</v>
      </c>
      <c r="AO169" s="104">
        <v>1439</v>
      </c>
      <c r="AP169" s="107">
        <v>1010.0639</v>
      </c>
      <c r="AQ169" s="101">
        <v>978</v>
      </c>
      <c r="AR169" s="102">
        <v>318</v>
      </c>
      <c r="AS169" s="103">
        <v>110</v>
      </c>
      <c r="AT169" s="102">
        <v>555.27170000000001</v>
      </c>
      <c r="AU169" s="103">
        <v>306.85649999999998</v>
      </c>
      <c r="AV169" s="102">
        <v>72.898899999999998</v>
      </c>
      <c r="AW169" s="104">
        <v>1406</v>
      </c>
      <c r="AX169" s="105">
        <v>935.02710000000002</v>
      </c>
      <c r="AY169" s="106">
        <v>103</v>
      </c>
      <c r="AZ169" s="102">
        <v>700</v>
      </c>
      <c r="BA169" s="103">
        <v>33</v>
      </c>
      <c r="BB169" s="102">
        <v>33.4268</v>
      </c>
      <c r="BC169" s="103">
        <v>407.77659999999997</v>
      </c>
      <c r="BD169" s="102">
        <v>19.566800000000001</v>
      </c>
      <c r="BE169" s="104">
        <v>836</v>
      </c>
      <c r="BF169" s="107">
        <v>460.77019999999999</v>
      </c>
      <c r="BG169" s="101">
        <v>506</v>
      </c>
      <c r="BH169" s="102">
        <v>31</v>
      </c>
      <c r="BI169" s="103">
        <v>29</v>
      </c>
      <c r="BJ169" s="102">
        <v>220.36359999999999</v>
      </c>
      <c r="BK169" s="103">
        <v>30.851200000000002</v>
      </c>
      <c r="BL169" s="102">
        <v>12.7851</v>
      </c>
      <c r="BM169" s="104">
        <v>566</v>
      </c>
      <c r="BN169" s="105">
        <v>263.99990000000003</v>
      </c>
      <c r="BO169" s="101">
        <v>4</v>
      </c>
      <c r="BP169" s="102">
        <v>209</v>
      </c>
      <c r="BQ169" s="103"/>
      <c r="BR169" s="102">
        <v>0.71719999999999995</v>
      </c>
      <c r="BS169" s="103">
        <v>59.773600000000002</v>
      </c>
      <c r="BT169" s="102"/>
      <c r="BU169" s="104">
        <v>213</v>
      </c>
      <c r="BV169" s="105">
        <v>60.4908</v>
      </c>
      <c r="BW169" s="108">
        <v>4569</v>
      </c>
      <c r="BX169" s="109">
        <f t="shared" si="162"/>
        <v>3073</v>
      </c>
      <c r="BY169" s="110">
        <f t="shared" si="163"/>
        <v>0.67257605602976578</v>
      </c>
      <c r="BZ169" s="108">
        <v>3300.2214000000008</v>
      </c>
      <c r="CA169" s="109">
        <f t="shared" si="164"/>
        <v>2341.3059000000003</v>
      </c>
      <c r="CB169" s="196">
        <f t="shared" si="165"/>
        <v>0.7094390394535347</v>
      </c>
    </row>
    <row r="170" spans="1:80" x14ac:dyDescent="0.25">
      <c r="A170" s="112" t="s">
        <v>542</v>
      </c>
      <c r="B170" s="113" t="s">
        <v>543</v>
      </c>
      <c r="C170" s="114" t="s">
        <v>82</v>
      </c>
      <c r="D170" s="113" t="s">
        <v>562</v>
      </c>
      <c r="E170" s="114" t="s">
        <v>563</v>
      </c>
      <c r="F170" s="113" t="s">
        <v>564</v>
      </c>
      <c r="G170" s="114" t="s">
        <v>565</v>
      </c>
      <c r="H170" s="114" t="s">
        <v>104</v>
      </c>
      <c r="I170" s="115" t="s">
        <v>88</v>
      </c>
      <c r="J170" s="116">
        <v>0</v>
      </c>
      <c r="K170" s="116">
        <v>4</v>
      </c>
      <c r="L170" s="117">
        <f t="shared" si="149"/>
        <v>4</v>
      </c>
      <c r="M170" s="209">
        <f t="shared" si="166"/>
        <v>6.0146582881074058E-2</v>
      </c>
      <c r="N170" s="210">
        <f t="shared" si="167"/>
        <v>5.7223790213697709E-2</v>
      </c>
      <c r="O170" s="210">
        <f t="shared" si="168"/>
        <v>5.4243293635675371E-2</v>
      </c>
      <c r="P170" s="210">
        <f t="shared" si="169"/>
        <v>0</v>
      </c>
      <c r="Q170" s="210">
        <f t="shared" si="170"/>
        <v>6.7219153246827812E-2</v>
      </c>
      <c r="R170" s="211">
        <f t="shared" si="171"/>
        <v>4.686252756363308E-3</v>
      </c>
      <c r="S170" s="212">
        <f t="shared" si="172"/>
        <v>2.7649132475814246E-2</v>
      </c>
      <c r="T170" s="118">
        <f t="shared" si="150"/>
        <v>7.8439395348837211</v>
      </c>
      <c r="U170" s="119">
        <f t="shared" si="151"/>
        <v>0.60262093023255814</v>
      </c>
      <c r="V170" s="119">
        <f t="shared" si="152"/>
        <v>0.73887138413685849</v>
      </c>
      <c r="W170" s="119" t="str">
        <f t="shared" si="153"/>
        <v>-</v>
      </c>
      <c r="X170" s="119">
        <f t="shared" si="154"/>
        <v>0.4557132470119522</v>
      </c>
      <c r="Y170" s="181">
        <f t="shared" si="155"/>
        <v>0.56189735349716441</v>
      </c>
      <c r="Z170" s="187">
        <f t="shared" si="156"/>
        <v>0.66387800925925922</v>
      </c>
      <c r="AA170" s="120">
        <v>42</v>
      </c>
      <c r="AB170" s="121">
        <v>1</v>
      </c>
      <c r="AC170" s="122"/>
      <c r="AD170" s="121">
        <v>336.02429999999998</v>
      </c>
      <c r="AE170" s="122">
        <v>1.2650999999999999</v>
      </c>
      <c r="AF170" s="121"/>
      <c r="AG170" s="123">
        <v>43</v>
      </c>
      <c r="AH170" s="124">
        <v>337.2894</v>
      </c>
      <c r="AI170" s="125">
        <v>2231</v>
      </c>
      <c r="AJ170" s="121">
        <v>13</v>
      </c>
      <c r="AK170" s="122">
        <v>78</v>
      </c>
      <c r="AL170" s="121">
        <v>1358.4023</v>
      </c>
      <c r="AM170" s="122">
        <v>13.6721</v>
      </c>
      <c r="AN170" s="121">
        <v>27.211400000000001</v>
      </c>
      <c r="AO170" s="123">
        <v>2322</v>
      </c>
      <c r="AP170" s="126">
        <v>1399.2857999999999</v>
      </c>
      <c r="AQ170" s="120">
        <v>623</v>
      </c>
      <c r="AR170" s="121">
        <v>459</v>
      </c>
      <c r="AS170" s="122">
        <v>204</v>
      </c>
      <c r="AT170" s="121">
        <v>355.75790000000001</v>
      </c>
      <c r="AU170" s="122">
        <v>458.55240000000003</v>
      </c>
      <c r="AV170" s="121">
        <v>135.8783</v>
      </c>
      <c r="AW170" s="123">
        <v>1286</v>
      </c>
      <c r="AX170" s="124">
        <v>950.18860000000006</v>
      </c>
      <c r="AY170" s="125"/>
      <c r="AZ170" s="121"/>
      <c r="BA170" s="122"/>
      <c r="BB170" s="121"/>
      <c r="BC170" s="122"/>
      <c r="BD170" s="121"/>
      <c r="BE170" s="123"/>
      <c r="BF170" s="126"/>
      <c r="BG170" s="120">
        <v>915</v>
      </c>
      <c r="BH170" s="121">
        <v>65</v>
      </c>
      <c r="BI170" s="122">
        <v>24</v>
      </c>
      <c r="BJ170" s="121">
        <v>394.84980000000002</v>
      </c>
      <c r="BK170" s="122">
        <v>50.810900000000004</v>
      </c>
      <c r="BL170" s="121">
        <v>11.875400000000001</v>
      </c>
      <c r="BM170" s="123">
        <v>1004</v>
      </c>
      <c r="BN170" s="124">
        <v>457.53610000000003</v>
      </c>
      <c r="BO170" s="120">
        <v>264</v>
      </c>
      <c r="BP170" s="121">
        <v>228</v>
      </c>
      <c r="BQ170" s="122">
        <v>37</v>
      </c>
      <c r="BR170" s="121">
        <v>143.7431</v>
      </c>
      <c r="BS170" s="122">
        <v>130.2449</v>
      </c>
      <c r="BT170" s="121">
        <v>23.255700000000001</v>
      </c>
      <c r="BU170" s="123">
        <v>529</v>
      </c>
      <c r="BV170" s="124">
        <v>297.24369999999999</v>
      </c>
      <c r="BW170" s="127">
        <v>5184</v>
      </c>
      <c r="BX170" s="128">
        <f t="shared" si="162"/>
        <v>4075</v>
      </c>
      <c r="BY170" s="129">
        <f t="shared" si="163"/>
        <v>0.78607253086419748</v>
      </c>
      <c r="BZ170" s="127">
        <v>3441.5436</v>
      </c>
      <c r="CA170" s="128">
        <f t="shared" si="164"/>
        <v>2588.7773999999999</v>
      </c>
      <c r="CB170" s="196">
        <f t="shared" si="165"/>
        <v>0.75221403558565991</v>
      </c>
    </row>
    <row r="171" spans="1:80" x14ac:dyDescent="0.25">
      <c r="A171" s="112" t="s">
        <v>542</v>
      </c>
      <c r="B171" s="113" t="s">
        <v>543</v>
      </c>
      <c r="C171" s="114" t="s">
        <v>82</v>
      </c>
      <c r="D171" s="113" t="s">
        <v>566</v>
      </c>
      <c r="E171" s="114" t="s">
        <v>567</v>
      </c>
      <c r="F171" s="113" t="s">
        <v>568</v>
      </c>
      <c r="G171" s="114" t="s">
        <v>547</v>
      </c>
      <c r="H171" s="114" t="s">
        <v>77</v>
      </c>
      <c r="I171" s="115"/>
      <c r="J171" s="116">
        <v>0</v>
      </c>
      <c r="K171" s="116">
        <v>5</v>
      </c>
      <c r="L171" s="117">
        <f t="shared" si="149"/>
        <v>3</v>
      </c>
      <c r="M171" s="209">
        <f t="shared" si="166"/>
        <v>0.10703956651443022</v>
      </c>
      <c r="N171" s="210">
        <f t="shared" si="167"/>
        <v>5.6625815371629896E-2</v>
      </c>
      <c r="O171" s="210">
        <f t="shared" si="168"/>
        <v>6.7822033758926037E-2</v>
      </c>
      <c r="P171" s="210">
        <f t="shared" si="169"/>
        <v>0</v>
      </c>
      <c r="Q171" s="210">
        <f t="shared" si="170"/>
        <v>0</v>
      </c>
      <c r="R171" s="211">
        <f t="shared" si="171"/>
        <v>5.7460758907713988E-2</v>
      </c>
      <c r="S171" s="212">
        <f t="shared" si="172"/>
        <v>5.4772461677641028E-2</v>
      </c>
      <c r="T171" s="118">
        <f t="shared" si="150"/>
        <v>8.2226767123287665</v>
      </c>
      <c r="U171" s="119">
        <f t="shared" si="151"/>
        <v>0.77572190476190472</v>
      </c>
      <c r="V171" s="119">
        <f t="shared" si="152"/>
        <v>0.88199673348181151</v>
      </c>
      <c r="W171" s="119" t="str">
        <f t="shared" si="153"/>
        <v>-</v>
      </c>
      <c r="X171" s="119" t="str">
        <f t="shared" si="154"/>
        <v>-</v>
      </c>
      <c r="Y171" s="181">
        <f t="shared" si="155"/>
        <v>0.99881359276514126</v>
      </c>
      <c r="Z171" s="187">
        <f t="shared" si="156"/>
        <v>0.99469498103297349</v>
      </c>
      <c r="AA171" s="120">
        <v>73</v>
      </c>
      <c r="AB171" s="121"/>
      <c r="AC171" s="122"/>
      <c r="AD171" s="121">
        <v>600.25540000000001</v>
      </c>
      <c r="AE171" s="122"/>
      <c r="AF171" s="121"/>
      <c r="AG171" s="123">
        <v>73</v>
      </c>
      <c r="AH171" s="124">
        <v>600.25540000000001</v>
      </c>
      <c r="AI171" s="125">
        <v>1737</v>
      </c>
      <c r="AJ171" s="121">
        <v>18</v>
      </c>
      <c r="AK171" s="122">
        <v>30</v>
      </c>
      <c r="AL171" s="121">
        <v>1330.2693999999999</v>
      </c>
      <c r="AM171" s="122">
        <v>38.751300000000001</v>
      </c>
      <c r="AN171" s="121">
        <v>15.642899999999997</v>
      </c>
      <c r="AO171" s="123">
        <v>1785</v>
      </c>
      <c r="AP171" s="126">
        <v>1384.6635999999999</v>
      </c>
      <c r="AQ171" s="120">
        <v>335</v>
      </c>
      <c r="AR171" s="121">
        <v>655</v>
      </c>
      <c r="AS171" s="122">
        <v>357</v>
      </c>
      <c r="AT171" s="121">
        <v>211.4419</v>
      </c>
      <c r="AU171" s="122">
        <v>720.09300000000007</v>
      </c>
      <c r="AV171" s="121">
        <v>256.5147</v>
      </c>
      <c r="AW171" s="123">
        <v>1347</v>
      </c>
      <c r="AX171" s="124">
        <v>1188.0496000000001</v>
      </c>
      <c r="AY171" s="125"/>
      <c r="AZ171" s="121"/>
      <c r="BA171" s="122"/>
      <c r="BB171" s="121"/>
      <c r="BC171" s="122"/>
      <c r="BD171" s="121"/>
      <c r="BE171" s="123"/>
      <c r="BF171" s="126"/>
      <c r="BG171" s="120"/>
      <c r="BH171" s="121"/>
      <c r="BI171" s="122"/>
      <c r="BJ171" s="121"/>
      <c r="BK171" s="122"/>
      <c r="BL171" s="121"/>
      <c r="BM171" s="123"/>
      <c r="BN171" s="124"/>
      <c r="BO171" s="120">
        <v>1751</v>
      </c>
      <c r="BP171" s="121">
        <v>1449</v>
      </c>
      <c r="BQ171" s="122">
        <v>449</v>
      </c>
      <c r="BR171" s="121">
        <v>1315.2025000000001</v>
      </c>
      <c r="BS171" s="122">
        <v>1719.3117000000002</v>
      </c>
      <c r="BT171" s="121">
        <v>610.15659999999991</v>
      </c>
      <c r="BU171" s="123">
        <v>3649</v>
      </c>
      <c r="BV171" s="124">
        <v>3644.6708000000003</v>
      </c>
      <c r="BW171" s="127">
        <v>6854</v>
      </c>
      <c r="BX171" s="128">
        <f t="shared" si="162"/>
        <v>3896</v>
      </c>
      <c r="BY171" s="129">
        <f t="shared" si="163"/>
        <v>0.5684271957980741</v>
      </c>
      <c r="BZ171" s="127">
        <v>6817.6394</v>
      </c>
      <c r="CA171" s="128">
        <f t="shared" si="164"/>
        <v>3457.1692000000003</v>
      </c>
      <c r="CB171" s="129">
        <f t="shared" si="165"/>
        <v>0.50709182418770937</v>
      </c>
    </row>
    <row r="172" spans="1:80" x14ac:dyDescent="0.25">
      <c r="A172" s="112" t="s">
        <v>542</v>
      </c>
      <c r="B172" s="113" t="s">
        <v>543</v>
      </c>
      <c r="C172" s="114" t="s">
        <v>105</v>
      </c>
      <c r="D172" s="113" t="s">
        <v>569</v>
      </c>
      <c r="E172" s="114" t="s">
        <v>570</v>
      </c>
      <c r="F172" s="113" t="s">
        <v>571</v>
      </c>
      <c r="G172" s="114" t="s">
        <v>557</v>
      </c>
      <c r="H172" s="114" t="s">
        <v>51</v>
      </c>
      <c r="I172" s="115"/>
      <c r="J172" s="116">
        <v>0</v>
      </c>
      <c r="K172" s="116"/>
      <c r="L172" s="117">
        <f t="shared" si="149"/>
        <v>0</v>
      </c>
      <c r="M172" s="209">
        <f t="shared" si="166"/>
        <v>0</v>
      </c>
      <c r="N172" s="210">
        <f t="shared" si="167"/>
        <v>0</v>
      </c>
      <c r="O172" s="210">
        <f t="shared" si="168"/>
        <v>0</v>
      </c>
      <c r="P172" s="210">
        <f t="shared" si="169"/>
        <v>0</v>
      </c>
      <c r="Q172" s="210">
        <f t="shared" si="170"/>
        <v>0</v>
      </c>
      <c r="R172" s="211">
        <f t="shared" si="171"/>
        <v>7.6410477990191553E-3</v>
      </c>
      <c r="S172" s="212">
        <f t="shared" si="172"/>
        <v>3.8937503198057878E-3</v>
      </c>
      <c r="T172" s="118" t="str">
        <f t="shared" si="150"/>
        <v>-</v>
      </c>
      <c r="U172" s="119" t="str">
        <f t="shared" si="151"/>
        <v>-</v>
      </c>
      <c r="V172" s="119" t="str">
        <f t="shared" si="152"/>
        <v>-</v>
      </c>
      <c r="W172" s="119" t="str">
        <f t="shared" si="153"/>
        <v>-</v>
      </c>
      <c r="X172" s="119" t="str">
        <f t="shared" si="154"/>
        <v>-</v>
      </c>
      <c r="Y172" s="181">
        <f t="shared" si="155"/>
        <v>1.176366504854369</v>
      </c>
      <c r="Z172" s="187">
        <f t="shared" si="156"/>
        <v>1.176366504854369</v>
      </c>
      <c r="AA172" s="120"/>
      <c r="AB172" s="121"/>
      <c r="AC172" s="122"/>
      <c r="AD172" s="121"/>
      <c r="AE172" s="122"/>
      <c r="AF172" s="121"/>
      <c r="AG172" s="123"/>
      <c r="AH172" s="124"/>
      <c r="AI172" s="125"/>
      <c r="AJ172" s="121"/>
      <c r="AK172" s="122"/>
      <c r="AL172" s="121"/>
      <c r="AM172" s="122"/>
      <c r="AN172" s="121"/>
      <c r="AO172" s="123"/>
      <c r="AP172" s="126"/>
      <c r="AQ172" s="120"/>
      <c r="AR172" s="121"/>
      <c r="AS172" s="122"/>
      <c r="AT172" s="121"/>
      <c r="AU172" s="122"/>
      <c r="AV172" s="121"/>
      <c r="AW172" s="123"/>
      <c r="AX172" s="124"/>
      <c r="AY172" s="125"/>
      <c r="AZ172" s="121"/>
      <c r="BA172" s="122"/>
      <c r="BB172" s="121"/>
      <c r="BC172" s="122"/>
      <c r="BD172" s="121"/>
      <c r="BE172" s="123"/>
      <c r="BF172" s="126"/>
      <c r="BG172" s="120"/>
      <c r="BH172" s="121"/>
      <c r="BI172" s="122"/>
      <c r="BJ172" s="121"/>
      <c r="BK172" s="122"/>
      <c r="BL172" s="121"/>
      <c r="BM172" s="123"/>
      <c r="BN172" s="124"/>
      <c r="BO172" s="120">
        <v>2</v>
      </c>
      <c r="BP172" s="121"/>
      <c r="BQ172" s="122">
        <v>410</v>
      </c>
      <c r="BR172" s="121">
        <v>3.1061000000000001</v>
      </c>
      <c r="BS172" s="122"/>
      <c r="BT172" s="121">
        <v>481.55690000000004</v>
      </c>
      <c r="BU172" s="123">
        <v>412</v>
      </c>
      <c r="BV172" s="124">
        <v>484.66300000000007</v>
      </c>
      <c r="BW172" s="127">
        <v>412</v>
      </c>
      <c r="BX172" s="128">
        <f t="shared" si="162"/>
        <v>2</v>
      </c>
      <c r="BY172" s="129">
        <f t="shared" si="163"/>
        <v>4.8543689320388345E-3</v>
      </c>
      <c r="BZ172" s="127">
        <v>484.66300000000007</v>
      </c>
      <c r="CA172" s="128">
        <f t="shared" si="164"/>
        <v>3.1061000000000001</v>
      </c>
      <c r="CB172" s="129">
        <f t="shared" si="165"/>
        <v>6.4087830100502813E-3</v>
      </c>
    </row>
    <row r="173" spans="1:80" ht="9" thickBot="1" x14ac:dyDescent="0.3">
      <c r="A173" s="131" t="s">
        <v>572</v>
      </c>
      <c r="B173" s="132"/>
      <c r="C173" s="132"/>
      <c r="D173" s="132"/>
      <c r="E173" s="132"/>
      <c r="F173" s="132" t="s">
        <v>543</v>
      </c>
      <c r="G173" s="132" t="s">
        <v>7</v>
      </c>
      <c r="H173" s="132"/>
      <c r="I173" s="133"/>
      <c r="J173" s="134">
        <v>19</v>
      </c>
      <c r="K173" s="134">
        <f>SUM(K164:K172)</f>
        <v>46</v>
      </c>
      <c r="L173" s="135">
        <f t="shared" si="149"/>
        <v>5</v>
      </c>
      <c r="M173" s="213">
        <f>SUM(M164:M172)</f>
        <v>1</v>
      </c>
      <c r="N173" s="214">
        <f t="shared" ref="N173:R173" si="173">SUM(N164:N172)</f>
        <v>0.99999999999999989</v>
      </c>
      <c r="O173" s="214">
        <f t="shared" si="173"/>
        <v>1</v>
      </c>
      <c r="P173" s="214">
        <f t="shared" si="173"/>
        <v>1</v>
      </c>
      <c r="Q173" s="214">
        <f t="shared" si="173"/>
        <v>0.99999999999999978</v>
      </c>
      <c r="R173" s="215">
        <f t="shared" si="173"/>
        <v>1</v>
      </c>
      <c r="S173" s="216">
        <f>SUM(S164:S172)</f>
        <v>0.99999999999999978</v>
      </c>
      <c r="T173" s="136">
        <f t="shared" si="150"/>
        <v>6.1087035947712414</v>
      </c>
      <c r="U173" s="137">
        <f t="shared" si="151"/>
        <v>0.9707756639803089</v>
      </c>
      <c r="V173" s="137">
        <f t="shared" si="152"/>
        <v>1.0631281604661043</v>
      </c>
      <c r="W173" s="137">
        <f t="shared" si="153"/>
        <v>0.60771271333394172</v>
      </c>
      <c r="X173" s="137">
        <f t="shared" si="154"/>
        <v>0.61968617079388211</v>
      </c>
      <c r="Y173" s="182">
        <f t="shared" si="155"/>
        <v>1.129552060405314</v>
      </c>
      <c r="Z173" s="138">
        <f t="shared" si="156"/>
        <v>1.0314307236553171</v>
      </c>
      <c r="AA173" s="139">
        <v>752</v>
      </c>
      <c r="AB173" s="140">
        <v>82</v>
      </c>
      <c r="AC173" s="141">
        <v>84</v>
      </c>
      <c r="AD173" s="140">
        <v>5039.5190999999995</v>
      </c>
      <c r="AE173" s="141">
        <v>420.63090000000005</v>
      </c>
      <c r="AF173" s="140">
        <v>147.63990000000001</v>
      </c>
      <c r="AG173" s="142">
        <v>918</v>
      </c>
      <c r="AH173" s="143">
        <v>5607.7898999999998</v>
      </c>
      <c r="AI173" s="144">
        <v>21713</v>
      </c>
      <c r="AJ173" s="140">
        <v>2450</v>
      </c>
      <c r="AK173" s="141">
        <v>1026</v>
      </c>
      <c r="AL173" s="140">
        <v>16413.082399999999</v>
      </c>
      <c r="AM173" s="141">
        <v>5198.1116999999986</v>
      </c>
      <c r="AN173" s="140">
        <v>2841.6740999999997</v>
      </c>
      <c r="AO173" s="142">
        <v>25189</v>
      </c>
      <c r="AP173" s="145">
        <v>24452.868200000001</v>
      </c>
      <c r="AQ173" s="139">
        <v>6421</v>
      </c>
      <c r="AR173" s="140">
        <v>6727</v>
      </c>
      <c r="AS173" s="141">
        <v>3329</v>
      </c>
      <c r="AT173" s="140">
        <v>4497.3126000000002</v>
      </c>
      <c r="AU173" s="141">
        <v>9120.0670000000009</v>
      </c>
      <c r="AV173" s="140">
        <v>3899.7831000000006</v>
      </c>
      <c r="AW173" s="142">
        <v>16477</v>
      </c>
      <c r="AX173" s="143">
        <v>17517.162700000001</v>
      </c>
      <c r="AY173" s="144">
        <v>1422</v>
      </c>
      <c r="AZ173" s="140">
        <v>9169</v>
      </c>
      <c r="BA173" s="141">
        <v>366</v>
      </c>
      <c r="BB173" s="140">
        <v>560.59010000000001</v>
      </c>
      <c r="BC173" s="141">
        <v>5696.4182999999994</v>
      </c>
      <c r="BD173" s="140">
        <v>401.69980000000004</v>
      </c>
      <c r="BE173" s="142">
        <v>10957</v>
      </c>
      <c r="BF173" s="145">
        <v>6658.7082</v>
      </c>
      <c r="BG173" s="139">
        <v>8123</v>
      </c>
      <c r="BH173" s="140">
        <v>2203</v>
      </c>
      <c r="BI173" s="141">
        <v>658</v>
      </c>
      <c r="BJ173" s="140">
        <v>4692.3396999999995</v>
      </c>
      <c r="BK173" s="141">
        <v>1730.0345</v>
      </c>
      <c r="BL173" s="140">
        <v>384.25869999999992</v>
      </c>
      <c r="BM173" s="142">
        <v>10984</v>
      </c>
      <c r="BN173" s="143">
        <v>6806.6329000000005</v>
      </c>
      <c r="BO173" s="139">
        <v>28697</v>
      </c>
      <c r="BP173" s="140">
        <v>21790</v>
      </c>
      <c r="BQ173" s="141">
        <v>5667</v>
      </c>
      <c r="BR173" s="140">
        <v>24779.799099999997</v>
      </c>
      <c r="BS173" s="141">
        <v>24079.7857</v>
      </c>
      <c r="BT173" s="140">
        <v>14569.281599999995</v>
      </c>
      <c r="BU173" s="142">
        <v>56154</v>
      </c>
      <c r="BV173" s="143">
        <v>63428.866399999999</v>
      </c>
      <c r="BW173" s="146">
        <v>120679</v>
      </c>
      <c r="BX173" s="147">
        <f t="shared" si="158"/>
        <v>67128</v>
      </c>
      <c r="BY173" s="148">
        <f t="shared" si="159"/>
        <v>0.55625253772404482</v>
      </c>
      <c r="BZ173" s="146">
        <v>124472.02830000001</v>
      </c>
      <c r="CA173" s="147">
        <f t="shared" si="160"/>
        <v>55982.642999999996</v>
      </c>
      <c r="CB173" s="148">
        <f t="shared" si="161"/>
        <v>0.44976083192821237</v>
      </c>
    </row>
    <row r="174" spans="1:80" s="45" customFormat="1" x14ac:dyDescent="0.25">
      <c r="A174" s="15" t="s">
        <v>573</v>
      </c>
      <c r="B174" s="16" t="s">
        <v>574</v>
      </c>
      <c r="C174" s="17" t="s">
        <v>69</v>
      </c>
      <c r="D174" s="16" t="s">
        <v>575</v>
      </c>
      <c r="E174" s="17" t="s">
        <v>576</v>
      </c>
      <c r="F174" s="16" t="s">
        <v>577</v>
      </c>
      <c r="G174" s="17" t="s">
        <v>578</v>
      </c>
      <c r="H174" s="17" t="s">
        <v>27</v>
      </c>
      <c r="I174" s="77" t="s">
        <v>52</v>
      </c>
      <c r="J174" s="78">
        <v>12</v>
      </c>
      <c r="K174" s="78">
        <v>9</v>
      </c>
      <c r="L174" s="79">
        <f t="shared" si="149"/>
        <v>5</v>
      </c>
      <c r="M174" s="201">
        <f>AH174/AH$182</f>
        <v>0.32519497232962274</v>
      </c>
      <c r="N174" s="202">
        <f>AP174/AP$182</f>
        <v>0.21285631920934334</v>
      </c>
      <c r="O174" s="202">
        <f>AX174/AX$182</f>
        <v>0.26645622644307043</v>
      </c>
      <c r="P174" s="202">
        <f>BF174/BF$182</f>
        <v>0.37019587319497765</v>
      </c>
      <c r="Q174" s="202">
        <f>BN174/BN$182</f>
        <v>0.35221056980206228</v>
      </c>
      <c r="R174" s="203">
        <f>BV174/BV$182</f>
        <v>0.52646522479485403</v>
      </c>
      <c r="S174" s="204">
        <f>BZ174/$BZ$182</f>
        <v>0.38918596242158082</v>
      </c>
      <c r="T174" s="91">
        <f t="shared" si="150"/>
        <v>8.0091287804878046</v>
      </c>
      <c r="U174" s="92">
        <f t="shared" si="151"/>
        <v>0.87153146627565992</v>
      </c>
      <c r="V174" s="92">
        <f t="shared" si="152"/>
        <v>1.6543100746268655</v>
      </c>
      <c r="W174" s="92">
        <f t="shared" si="153"/>
        <v>0.66333477629285298</v>
      </c>
      <c r="X174" s="92">
        <f t="shared" si="154"/>
        <v>0.52565599243856331</v>
      </c>
      <c r="Y174" s="179">
        <f t="shared" si="155"/>
        <v>1.122624222634953</v>
      </c>
      <c r="Z174" s="185">
        <f t="shared" si="156"/>
        <v>1.0767321263669503</v>
      </c>
      <c r="AA174" s="38">
        <v>173</v>
      </c>
      <c r="AB174" s="39">
        <v>25</v>
      </c>
      <c r="AC174" s="40">
        <v>7</v>
      </c>
      <c r="AD174" s="39">
        <v>1540.3771999999999</v>
      </c>
      <c r="AE174" s="40">
        <v>84.866799999999998</v>
      </c>
      <c r="AF174" s="39">
        <v>16.627400000000002</v>
      </c>
      <c r="AG174" s="41">
        <v>205</v>
      </c>
      <c r="AH174" s="42">
        <v>1641.8714</v>
      </c>
      <c r="AI174" s="43">
        <v>3151</v>
      </c>
      <c r="AJ174" s="39">
        <v>199</v>
      </c>
      <c r="AK174" s="40">
        <v>60</v>
      </c>
      <c r="AL174" s="39">
        <v>2681.6981000000001</v>
      </c>
      <c r="AM174" s="40">
        <v>256.2518</v>
      </c>
      <c r="AN174" s="39">
        <v>33.9724</v>
      </c>
      <c r="AO174" s="41">
        <v>3410</v>
      </c>
      <c r="AP174" s="44">
        <v>2971.9223000000002</v>
      </c>
      <c r="AQ174" s="38">
        <v>934</v>
      </c>
      <c r="AR174" s="39">
        <v>997</v>
      </c>
      <c r="AS174" s="40">
        <v>481</v>
      </c>
      <c r="AT174" s="39">
        <v>1098.5649000000001</v>
      </c>
      <c r="AU174" s="40">
        <v>2079.2501999999999</v>
      </c>
      <c r="AV174" s="39">
        <v>812.38080000000002</v>
      </c>
      <c r="AW174" s="41">
        <v>2412</v>
      </c>
      <c r="AX174" s="42">
        <v>3990.1958999999997</v>
      </c>
      <c r="AY174" s="43">
        <v>536</v>
      </c>
      <c r="AZ174" s="39">
        <v>2742</v>
      </c>
      <c r="BA174" s="40">
        <v>164</v>
      </c>
      <c r="BB174" s="39">
        <v>175.7276</v>
      </c>
      <c r="BC174" s="40">
        <v>1754.133</v>
      </c>
      <c r="BD174" s="39">
        <v>353.33769999999998</v>
      </c>
      <c r="BE174" s="41">
        <v>3442</v>
      </c>
      <c r="BF174" s="44">
        <v>2283.1983</v>
      </c>
      <c r="BG174" s="38">
        <v>2022</v>
      </c>
      <c r="BH174" s="39">
        <v>542</v>
      </c>
      <c r="BI174" s="40">
        <v>81</v>
      </c>
      <c r="BJ174" s="39">
        <v>1027.8931</v>
      </c>
      <c r="BK174" s="40">
        <v>322.39960000000002</v>
      </c>
      <c r="BL174" s="39">
        <v>40.067399999999999</v>
      </c>
      <c r="BM174" s="41">
        <v>2645</v>
      </c>
      <c r="BN174" s="42">
        <v>1390.3600999999999</v>
      </c>
      <c r="BO174" s="38">
        <v>9303</v>
      </c>
      <c r="BP174" s="39">
        <v>6153</v>
      </c>
      <c r="BQ174" s="40">
        <v>1235</v>
      </c>
      <c r="BR174" s="39">
        <v>8252.3333000000002</v>
      </c>
      <c r="BS174" s="40">
        <v>7203.2572999999993</v>
      </c>
      <c r="BT174" s="39">
        <v>3282.1303000000003</v>
      </c>
      <c r="BU174" s="41">
        <v>16691</v>
      </c>
      <c r="BV174" s="42">
        <v>18737.7209</v>
      </c>
      <c r="BW174" s="55">
        <v>28805</v>
      </c>
      <c r="BX174" s="62">
        <f t="shared" ref="BX174:BX181" si="174">AA174+AI174+AQ174+AY174+BG174+BO174</f>
        <v>16119</v>
      </c>
      <c r="BY174" s="63">
        <f t="shared" ref="BY174:BY181" si="175">BX174/BW174</f>
        <v>0.55959034889776083</v>
      </c>
      <c r="BZ174" s="55">
        <v>31015.268899999999</v>
      </c>
      <c r="CA174" s="62">
        <f t="shared" ref="CA174:CA181" si="176">AD174+AL174+AT174+BB174+BJ174+BR174</f>
        <v>14776.594200000001</v>
      </c>
      <c r="CB174" s="63">
        <f t="shared" ref="CB174:CB181" si="177">CA174/BZ174</f>
        <v>0.47642966590562114</v>
      </c>
    </row>
    <row r="175" spans="1:80" s="45" customFormat="1" x14ac:dyDescent="0.25">
      <c r="A175" s="93" t="s">
        <v>573</v>
      </c>
      <c r="B175" s="94" t="s">
        <v>574</v>
      </c>
      <c r="C175" s="95" t="s">
        <v>82</v>
      </c>
      <c r="D175" s="94" t="s">
        <v>579</v>
      </c>
      <c r="E175" s="95" t="s">
        <v>580</v>
      </c>
      <c r="F175" s="94" t="s">
        <v>581</v>
      </c>
      <c r="G175" s="95" t="s">
        <v>582</v>
      </c>
      <c r="H175" s="95" t="s">
        <v>27</v>
      </c>
      <c r="I175" s="96" t="s">
        <v>88</v>
      </c>
      <c r="J175" s="97">
        <v>2</v>
      </c>
      <c r="K175" s="97">
        <v>6</v>
      </c>
      <c r="L175" s="98">
        <f t="shared" si="149"/>
        <v>5</v>
      </c>
      <c r="M175" s="205">
        <f t="shared" ref="M175:M181" si="178">AH175/AH$182</f>
        <v>0.29996592711762332</v>
      </c>
      <c r="N175" s="206">
        <f t="shared" ref="N175:N181" si="179">AP175/AP$182</f>
        <v>0.27464652160511244</v>
      </c>
      <c r="O175" s="206">
        <f t="shared" ref="O175:O181" si="180">AX175/AX$182</f>
        <v>0.25855672810275743</v>
      </c>
      <c r="P175" s="206">
        <f t="shared" ref="P175:P181" si="181">BF175/BF$182</f>
        <v>0.21726468564166218</v>
      </c>
      <c r="Q175" s="206">
        <f t="shared" ref="Q175:Q181" si="182">BN175/BN$182</f>
        <v>0.26538865413702739</v>
      </c>
      <c r="R175" s="207">
        <f t="shared" ref="R175:R181" si="183">BV175/BV$182</f>
        <v>0.18121402716766791</v>
      </c>
      <c r="S175" s="208">
        <f t="shared" ref="S175:S181" si="184">BZ175/$BZ$182</f>
        <v>0.22659982092129924</v>
      </c>
      <c r="T175" s="99">
        <f t="shared" si="150"/>
        <v>9.8986464052287602</v>
      </c>
      <c r="U175" s="100">
        <f t="shared" si="151"/>
        <v>0.75544594168636714</v>
      </c>
      <c r="V175" s="100">
        <f t="shared" si="152"/>
        <v>0.86619697986577171</v>
      </c>
      <c r="W175" s="100">
        <f t="shared" si="153"/>
        <v>0.66467703373015863</v>
      </c>
      <c r="X175" s="100">
        <f t="shared" si="154"/>
        <v>0.51914192269573822</v>
      </c>
      <c r="Y175" s="180">
        <f t="shared" si="155"/>
        <v>0.7766968569364161</v>
      </c>
      <c r="Z175" s="186">
        <f t="shared" si="156"/>
        <v>0.81945568816082037</v>
      </c>
      <c r="AA175" s="101">
        <v>150</v>
      </c>
      <c r="AB175" s="102">
        <v>3</v>
      </c>
      <c r="AC175" s="103"/>
      <c r="AD175" s="102">
        <v>1504.6155000000001</v>
      </c>
      <c r="AE175" s="103">
        <v>9.8773999999999997</v>
      </c>
      <c r="AF175" s="102"/>
      <c r="AG175" s="104">
        <v>153</v>
      </c>
      <c r="AH175" s="105">
        <v>1514.4929000000002</v>
      </c>
      <c r="AI175" s="106">
        <v>4747</v>
      </c>
      <c r="AJ175" s="102">
        <v>102</v>
      </c>
      <c r="AK175" s="103">
        <v>227</v>
      </c>
      <c r="AL175" s="102">
        <v>3538.9728</v>
      </c>
      <c r="AM175" s="103">
        <v>174.2861</v>
      </c>
      <c r="AN175" s="102">
        <v>121.38469999999998</v>
      </c>
      <c r="AO175" s="104">
        <v>5076</v>
      </c>
      <c r="AP175" s="107">
        <v>3834.6435999999999</v>
      </c>
      <c r="AQ175" s="101">
        <v>2369</v>
      </c>
      <c r="AR175" s="102">
        <v>1585</v>
      </c>
      <c r="AS175" s="103">
        <v>516</v>
      </c>
      <c r="AT175" s="102">
        <v>1508.6490000000001</v>
      </c>
      <c r="AU175" s="103">
        <v>1996.7908999999997</v>
      </c>
      <c r="AV175" s="102">
        <v>366.4606</v>
      </c>
      <c r="AW175" s="104">
        <v>4470</v>
      </c>
      <c r="AX175" s="105">
        <v>3871.9004999999997</v>
      </c>
      <c r="AY175" s="106">
        <v>391</v>
      </c>
      <c r="AZ175" s="102">
        <v>1511</v>
      </c>
      <c r="BA175" s="103">
        <v>114</v>
      </c>
      <c r="BB175" s="102">
        <v>173.73520000000002</v>
      </c>
      <c r="BC175" s="103">
        <v>1094.1571999999999</v>
      </c>
      <c r="BD175" s="102">
        <v>72.096499999999992</v>
      </c>
      <c r="BE175" s="104">
        <v>2016</v>
      </c>
      <c r="BF175" s="107">
        <v>1339.9888999999998</v>
      </c>
      <c r="BG175" s="101">
        <v>1627</v>
      </c>
      <c r="BH175" s="102">
        <v>285</v>
      </c>
      <c r="BI175" s="103">
        <v>106</v>
      </c>
      <c r="BJ175" s="102">
        <v>803.39609999999993</v>
      </c>
      <c r="BK175" s="103">
        <v>182.0899</v>
      </c>
      <c r="BL175" s="102">
        <v>62.142400000000009</v>
      </c>
      <c r="BM175" s="104">
        <v>2018</v>
      </c>
      <c r="BN175" s="105">
        <v>1047.6283999999998</v>
      </c>
      <c r="BO175" s="101">
        <v>5452</v>
      </c>
      <c r="BP175" s="102">
        <v>2714</v>
      </c>
      <c r="BQ175" s="103">
        <v>138</v>
      </c>
      <c r="BR175" s="102">
        <v>4054.6186999999995</v>
      </c>
      <c r="BS175" s="103">
        <v>2263.4575999999997</v>
      </c>
      <c r="BT175" s="102">
        <v>131.61439999999999</v>
      </c>
      <c r="BU175" s="104">
        <v>8304</v>
      </c>
      <c r="BV175" s="105">
        <v>6449.6906999999992</v>
      </c>
      <c r="BW175" s="108">
        <v>22037</v>
      </c>
      <c r="BX175" s="109">
        <f t="shared" si="174"/>
        <v>14736</v>
      </c>
      <c r="BY175" s="110">
        <f t="shared" si="175"/>
        <v>0.66869356082951403</v>
      </c>
      <c r="BZ175" s="108">
        <v>18058.344999999998</v>
      </c>
      <c r="CA175" s="109">
        <f t="shared" si="176"/>
        <v>11583.987300000001</v>
      </c>
      <c r="CB175" s="110">
        <f t="shared" si="177"/>
        <v>0.64147557818836676</v>
      </c>
    </row>
    <row r="176" spans="1:80" s="45" customFormat="1" x14ac:dyDescent="0.25">
      <c r="A176" s="93" t="s">
        <v>573</v>
      </c>
      <c r="B176" s="94" t="s">
        <v>574</v>
      </c>
      <c r="C176" s="95" t="s">
        <v>82</v>
      </c>
      <c r="D176" s="94" t="s">
        <v>583</v>
      </c>
      <c r="E176" s="95" t="s">
        <v>584</v>
      </c>
      <c r="F176" s="94" t="s">
        <v>585</v>
      </c>
      <c r="G176" s="95" t="s">
        <v>586</v>
      </c>
      <c r="H176" s="95" t="s">
        <v>27</v>
      </c>
      <c r="I176" s="96" t="s">
        <v>88</v>
      </c>
      <c r="J176" s="97">
        <v>0</v>
      </c>
      <c r="K176" s="97">
        <v>7</v>
      </c>
      <c r="L176" s="98">
        <f t="shared" si="149"/>
        <v>5</v>
      </c>
      <c r="M176" s="205">
        <f t="shared" si="178"/>
        <v>0.18116713773784937</v>
      </c>
      <c r="N176" s="206">
        <f t="shared" si="179"/>
        <v>0.17958458857325177</v>
      </c>
      <c r="O176" s="206">
        <f t="shared" si="180"/>
        <v>0.12938548554775656</v>
      </c>
      <c r="P176" s="206">
        <f t="shared" si="181"/>
        <v>0.16121487765659351</v>
      </c>
      <c r="Q176" s="206">
        <f t="shared" si="182"/>
        <v>0.17777370996896991</v>
      </c>
      <c r="R176" s="207">
        <f t="shared" si="183"/>
        <v>0.13237149568050879</v>
      </c>
      <c r="S176" s="208">
        <f t="shared" si="184"/>
        <v>0.14765472204130953</v>
      </c>
      <c r="T176" s="99">
        <f t="shared" si="150"/>
        <v>8.880501941747573</v>
      </c>
      <c r="U176" s="100">
        <f t="shared" si="151"/>
        <v>0.83858826086956528</v>
      </c>
      <c r="V176" s="100">
        <f t="shared" si="152"/>
        <v>0.79440524805248058</v>
      </c>
      <c r="W176" s="100">
        <f t="shared" si="153"/>
        <v>0.57607149478563147</v>
      </c>
      <c r="X176" s="100">
        <f t="shared" si="154"/>
        <v>0.46659986702127654</v>
      </c>
      <c r="Y176" s="180">
        <f t="shared" si="155"/>
        <v>0.80853073622790483</v>
      </c>
      <c r="Z176" s="186">
        <f t="shared" si="156"/>
        <v>0.80656653643155807</v>
      </c>
      <c r="AA176" s="101">
        <v>96</v>
      </c>
      <c r="AB176" s="102">
        <v>5</v>
      </c>
      <c r="AC176" s="103">
        <v>2</v>
      </c>
      <c r="AD176" s="102">
        <v>902.72159999999997</v>
      </c>
      <c r="AE176" s="103">
        <v>10.257</v>
      </c>
      <c r="AF176" s="102">
        <v>1.7131000000000001</v>
      </c>
      <c r="AG176" s="104">
        <v>103</v>
      </c>
      <c r="AH176" s="105">
        <v>914.69169999999997</v>
      </c>
      <c r="AI176" s="106">
        <v>2834</v>
      </c>
      <c r="AJ176" s="102">
        <v>44</v>
      </c>
      <c r="AK176" s="103">
        <v>112</v>
      </c>
      <c r="AL176" s="102">
        <v>2386.2264</v>
      </c>
      <c r="AM176" s="103">
        <v>64.493899999999996</v>
      </c>
      <c r="AN176" s="102">
        <v>56.658600000000007</v>
      </c>
      <c r="AO176" s="104">
        <v>2990</v>
      </c>
      <c r="AP176" s="107">
        <v>2507.3789000000002</v>
      </c>
      <c r="AQ176" s="101">
        <v>1456</v>
      </c>
      <c r="AR176" s="102">
        <v>712</v>
      </c>
      <c r="AS176" s="103">
        <v>271</v>
      </c>
      <c r="AT176" s="102">
        <v>978.20049999999992</v>
      </c>
      <c r="AU176" s="103">
        <v>746.53000000000009</v>
      </c>
      <c r="AV176" s="102">
        <v>212.82390000000001</v>
      </c>
      <c r="AW176" s="104">
        <v>2439</v>
      </c>
      <c r="AX176" s="105">
        <v>1937.5544000000002</v>
      </c>
      <c r="AY176" s="106">
        <v>205</v>
      </c>
      <c r="AZ176" s="102">
        <v>1515</v>
      </c>
      <c r="BA176" s="103">
        <v>6</v>
      </c>
      <c r="BB176" s="102">
        <v>67.017899999999997</v>
      </c>
      <c r="BC176" s="103">
        <v>923.12919999999997</v>
      </c>
      <c r="BD176" s="102">
        <v>4.1523000000000003</v>
      </c>
      <c r="BE176" s="104">
        <v>1726</v>
      </c>
      <c r="BF176" s="107">
        <v>994.29939999999988</v>
      </c>
      <c r="BG176" s="101">
        <v>1116</v>
      </c>
      <c r="BH176" s="102">
        <v>330</v>
      </c>
      <c r="BI176" s="103">
        <v>58</v>
      </c>
      <c r="BJ176" s="102">
        <v>502.58189999999996</v>
      </c>
      <c r="BK176" s="103">
        <v>171.98079999999999</v>
      </c>
      <c r="BL176" s="102">
        <v>27.203499999999998</v>
      </c>
      <c r="BM176" s="104">
        <v>1504</v>
      </c>
      <c r="BN176" s="105">
        <v>701.76619999999991</v>
      </c>
      <c r="BO176" s="101">
        <v>2601</v>
      </c>
      <c r="BP176" s="102">
        <v>2961</v>
      </c>
      <c r="BQ176" s="103">
        <v>265</v>
      </c>
      <c r="BR176" s="102">
        <v>1805.068</v>
      </c>
      <c r="BS176" s="103">
        <v>2496.1051000000007</v>
      </c>
      <c r="BT176" s="102">
        <v>410.13549999999998</v>
      </c>
      <c r="BU176" s="104">
        <v>5827</v>
      </c>
      <c r="BV176" s="105">
        <v>4711.3086000000012</v>
      </c>
      <c r="BW176" s="108">
        <v>14589</v>
      </c>
      <c r="BX176" s="109">
        <f t="shared" si="174"/>
        <v>8308</v>
      </c>
      <c r="BY176" s="110">
        <f t="shared" si="175"/>
        <v>0.56947014874220303</v>
      </c>
      <c r="BZ176" s="108">
        <v>11766.9992</v>
      </c>
      <c r="CA176" s="109">
        <f t="shared" si="176"/>
        <v>6641.8162999999995</v>
      </c>
      <c r="CB176" s="110">
        <f t="shared" si="177"/>
        <v>0.56444435723255593</v>
      </c>
    </row>
    <row r="177" spans="1:80" s="45" customFormat="1" x14ac:dyDescent="0.25">
      <c r="A177" s="93" t="s">
        <v>573</v>
      </c>
      <c r="B177" s="94" t="s">
        <v>574</v>
      </c>
      <c r="C177" s="95" t="s">
        <v>82</v>
      </c>
      <c r="D177" s="94" t="s">
        <v>587</v>
      </c>
      <c r="E177" s="95" t="s">
        <v>588</v>
      </c>
      <c r="F177" s="94" t="s">
        <v>589</v>
      </c>
      <c r="G177" s="95" t="s">
        <v>590</v>
      </c>
      <c r="H177" s="173" t="s">
        <v>104</v>
      </c>
      <c r="I177" s="96" t="s">
        <v>88</v>
      </c>
      <c r="J177" s="97">
        <v>0</v>
      </c>
      <c r="K177" s="97">
        <v>5</v>
      </c>
      <c r="L177" s="98">
        <f t="shared" si="149"/>
        <v>5</v>
      </c>
      <c r="M177" s="205">
        <f t="shared" si="178"/>
        <v>0.11954889587362402</v>
      </c>
      <c r="N177" s="206">
        <f t="shared" si="179"/>
        <v>0.17167894689461982</v>
      </c>
      <c r="O177" s="206">
        <f t="shared" si="180"/>
        <v>0.14070694190969166</v>
      </c>
      <c r="P177" s="206">
        <f t="shared" si="181"/>
        <v>0.13633995667511717</v>
      </c>
      <c r="Q177" s="206">
        <f t="shared" si="182"/>
        <v>0.12305864443879927</v>
      </c>
      <c r="R177" s="207">
        <f t="shared" si="183"/>
        <v>3.1824291016059672E-2</v>
      </c>
      <c r="S177" s="208">
        <f t="shared" si="184"/>
        <v>9.4952488046294165E-2</v>
      </c>
      <c r="T177" s="99">
        <f t="shared" si="150"/>
        <v>7.8388103896103907</v>
      </c>
      <c r="U177" s="100">
        <f t="shared" si="151"/>
        <v>0.72901444647201952</v>
      </c>
      <c r="V177" s="100">
        <f t="shared" si="152"/>
        <v>0.8341622327790974</v>
      </c>
      <c r="W177" s="100">
        <f t="shared" si="153"/>
        <v>0.56625070707070713</v>
      </c>
      <c r="X177" s="100">
        <f t="shared" si="154"/>
        <v>0.47071424418604646</v>
      </c>
      <c r="Y177" s="180">
        <f t="shared" si="155"/>
        <v>0.73741946614583342</v>
      </c>
      <c r="Z177" s="186">
        <f t="shared" si="156"/>
        <v>0.76096313354786826</v>
      </c>
      <c r="AA177" s="101">
        <v>67</v>
      </c>
      <c r="AB177" s="102">
        <v>3</v>
      </c>
      <c r="AC177" s="103">
        <v>7</v>
      </c>
      <c r="AD177" s="102">
        <v>585.98080000000004</v>
      </c>
      <c r="AE177" s="103">
        <v>16.084499999999998</v>
      </c>
      <c r="AF177" s="102">
        <v>1.5230999999999999</v>
      </c>
      <c r="AG177" s="104">
        <v>77</v>
      </c>
      <c r="AH177" s="105">
        <v>603.58840000000009</v>
      </c>
      <c r="AI177" s="106">
        <v>3149</v>
      </c>
      <c r="AJ177" s="102">
        <v>50</v>
      </c>
      <c r="AK177" s="103">
        <v>89</v>
      </c>
      <c r="AL177" s="102">
        <v>2275.8207000000002</v>
      </c>
      <c r="AM177" s="103">
        <v>85.970300000000009</v>
      </c>
      <c r="AN177" s="102">
        <v>35.208500000000001</v>
      </c>
      <c r="AO177" s="104">
        <v>3288</v>
      </c>
      <c r="AP177" s="107">
        <v>2396.9995000000004</v>
      </c>
      <c r="AQ177" s="101">
        <v>1344</v>
      </c>
      <c r="AR177" s="102">
        <v>954</v>
      </c>
      <c r="AS177" s="103">
        <v>228</v>
      </c>
      <c r="AT177" s="102">
        <v>805.45600000000002</v>
      </c>
      <c r="AU177" s="103">
        <v>1148.4141</v>
      </c>
      <c r="AV177" s="102">
        <v>153.22369999999998</v>
      </c>
      <c r="AW177" s="104">
        <v>2526</v>
      </c>
      <c r="AX177" s="105">
        <v>2107.0938000000001</v>
      </c>
      <c r="AY177" s="106">
        <v>332</v>
      </c>
      <c r="AZ177" s="102">
        <v>1129</v>
      </c>
      <c r="BA177" s="103">
        <v>24</v>
      </c>
      <c r="BB177" s="102">
        <v>122.0269</v>
      </c>
      <c r="BC177" s="103">
        <v>697.63000000000011</v>
      </c>
      <c r="BD177" s="102">
        <v>21.2254</v>
      </c>
      <c r="BE177" s="104">
        <v>1485</v>
      </c>
      <c r="BF177" s="107">
        <v>840.8823000000001</v>
      </c>
      <c r="BG177" s="101">
        <v>898</v>
      </c>
      <c r="BH177" s="102">
        <v>97</v>
      </c>
      <c r="BI177" s="103">
        <v>37</v>
      </c>
      <c r="BJ177" s="102">
        <v>401.82069999999999</v>
      </c>
      <c r="BK177" s="103">
        <v>67.633700000000005</v>
      </c>
      <c r="BL177" s="102">
        <v>16.322700000000001</v>
      </c>
      <c r="BM177" s="104">
        <v>1032</v>
      </c>
      <c r="BN177" s="105">
        <v>485.77709999999996</v>
      </c>
      <c r="BO177" s="101">
        <v>770</v>
      </c>
      <c r="BP177" s="102">
        <v>681</v>
      </c>
      <c r="BQ177" s="103">
        <v>85</v>
      </c>
      <c r="BR177" s="102">
        <v>803.20210000000009</v>
      </c>
      <c r="BS177" s="103">
        <v>245.79239999999999</v>
      </c>
      <c r="BT177" s="102">
        <v>83.681799999999996</v>
      </c>
      <c r="BU177" s="104">
        <v>1536</v>
      </c>
      <c r="BV177" s="105">
        <v>1132.6763000000001</v>
      </c>
      <c r="BW177" s="108">
        <v>9944</v>
      </c>
      <c r="BX177" s="109">
        <f t="shared" si="174"/>
        <v>6560</v>
      </c>
      <c r="BY177" s="110">
        <f t="shared" si="175"/>
        <v>0.65969428801287211</v>
      </c>
      <c r="BZ177" s="108">
        <v>7567.0174000000015</v>
      </c>
      <c r="CA177" s="109">
        <f t="shared" si="176"/>
        <v>4994.3072000000011</v>
      </c>
      <c r="CB177" s="110">
        <f t="shared" si="177"/>
        <v>0.66001000605601889</v>
      </c>
    </row>
    <row r="178" spans="1:80" s="45" customFormat="1" x14ac:dyDescent="0.25">
      <c r="A178" s="93" t="s">
        <v>573</v>
      </c>
      <c r="B178" s="94" t="s">
        <v>574</v>
      </c>
      <c r="C178" s="95" t="s">
        <v>82</v>
      </c>
      <c r="D178" s="94" t="s">
        <v>591</v>
      </c>
      <c r="E178" s="95" t="s">
        <v>592</v>
      </c>
      <c r="F178" s="94" t="s">
        <v>593</v>
      </c>
      <c r="G178" s="95" t="s">
        <v>594</v>
      </c>
      <c r="H178" s="95" t="s">
        <v>27</v>
      </c>
      <c r="I178" s="96" t="s">
        <v>88</v>
      </c>
      <c r="J178" s="97">
        <v>0</v>
      </c>
      <c r="K178" s="97">
        <v>5</v>
      </c>
      <c r="L178" s="98">
        <f t="shared" si="149"/>
        <v>5</v>
      </c>
      <c r="M178" s="205">
        <f t="shared" si="178"/>
        <v>7.4123066941280541E-2</v>
      </c>
      <c r="N178" s="206">
        <f t="shared" si="179"/>
        <v>0.16123362371767277</v>
      </c>
      <c r="O178" s="206">
        <f t="shared" si="180"/>
        <v>0.12514895273620483</v>
      </c>
      <c r="P178" s="206">
        <f t="shared" si="181"/>
        <v>0.11498460683164956</v>
      </c>
      <c r="Q178" s="206">
        <f t="shared" si="182"/>
        <v>8.1568421653141057E-2</v>
      </c>
      <c r="R178" s="207">
        <f t="shared" si="183"/>
        <v>5.0549924831485987E-2</v>
      </c>
      <c r="S178" s="208">
        <f t="shared" si="184"/>
        <v>9.1976189263406435E-2</v>
      </c>
      <c r="T178" s="99">
        <f t="shared" si="150"/>
        <v>5.126557534246575</v>
      </c>
      <c r="U178" s="100">
        <f t="shared" si="151"/>
        <v>0.8648331924702265</v>
      </c>
      <c r="V178" s="100">
        <f t="shared" si="152"/>
        <v>0.99475164543524419</v>
      </c>
      <c r="W178" s="100">
        <f t="shared" si="153"/>
        <v>0.57891616326530615</v>
      </c>
      <c r="X178" s="100">
        <f t="shared" si="154"/>
        <v>0.49309862174578867</v>
      </c>
      <c r="Y178" s="180">
        <f t="shared" si="155"/>
        <v>0.78088146701388894</v>
      </c>
      <c r="Z178" s="186">
        <f t="shared" si="156"/>
        <v>0.83846124456646076</v>
      </c>
      <c r="AA178" s="101">
        <v>66</v>
      </c>
      <c r="AB178" s="102">
        <v>4</v>
      </c>
      <c r="AC178" s="103">
        <v>3</v>
      </c>
      <c r="AD178" s="102">
        <v>358.3349</v>
      </c>
      <c r="AE178" s="103">
        <v>14.1503</v>
      </c>
      <c r="AF178" s="102">
        <v>1.7535000000000001</v>
      </c>
      <c r="AG178" s="104">
        <v>73</v>
      </c>
      <c r="AH178" s="105">
        <v>374.23869999999999</v>
      </c>
      <c r="AI178" s="106">
        <v>2473</v>
      </c>
      <c r="AJ178" s="102">
        <v>34</v>
      </c>
      <c r="AK178" s="103">
        <v>96</v>
      </c>
      <c r="AL178" s="102">
        <v>2135.8103999999998</v>
      </c>
      <c r="AM178" s="103">
        <v>69.233599999999996</v>
      </c>
      <c r="AN178" s="102">
        <v>46.116799999999998</v>
      </c>
      <c r="AO178" s="104">
        <v>2603</v>
      </c>
      <c r="AP178" s="107">
        <v>2251.1607999999997</v>
      </c>
      <c r="AQ178" s="101">
        <v>920</v>
      </c>
      <c r="AR178" s="102">
        <v>672</v>
      </c>
      <c r="AS178" s="103">
        <v>292</v>
      </c>
      <c r="AT178" s="102">
        <v>688.03160000000003</v>
      </c>
      <c r="AU178" s="103">
        <v>960.05300000000011</v>
      </c>
      <c r="AV178" s="102">
        <v>226.0275</v>
      </c>
      <c r="AW178" s="104">
        <v>1884</v>
      </c>
      <c r="AX178" s="105">
        <v>1874.1121000000001</v>
      </c>
      <c r="AY178" s="106">
        <v>158</v>
      </c>
      <c r="AZ178" s="102">
        <v>1042</v>
      </c>
      <c r="BA178" s="103">
        <v>25</v>
      </c>
      <c r="BB178" s="102">
        <v>64.5351</v>
      </c>
      <c r="BC178" s="103">
        <v>629.21559999999999</v>
      </c>
      <c r="BD178" s="102">
        <v>15.4216</v>
      </c>
      <c r="BE178" s="104">
        <v>1225</v>
      </c>
      <c r="BF178" s="107">
        <v>709.17230000000006</v>
      </c>
      <c r="BG178" s="101">
        <v>545</v>
      </c>
      <c r="BH178" s="102">
        <v>91</v>
      </c>
      <c r="BI178" s="103">
        <v>17</v>
      </c>
      <c r="BJ178" s="102">
        <v>253.79150000000001</v>
      </c>
      <c r="BK178" s="103">
        <v>59.613299999999995</v>
      </c>
      <c r="BL178" s="102">
        <v>8.5885999999999996</v>
      </c>
      <c r="BM178" s="104">
        <v>653</v>
      </c>
      <c r="BN178" s="105">
        <v>321.99340000000001</v>
      </c>
      <c r="BO178" s="101">
        <v>1044</v>
      </c>
      <c r="BP178" s="102">
        <v>1255</v>
      </c>
      <c r="BQ178" s="103">
        <v>5</v>
      </c>
      <c r="BR178" s="102">
        <v>670.03719999999998</v>
      </c>
      <c r="BS178" s="103">
        <v>1126.6827000000001</v>
      </c>
      <c r="BT178" s="102">
        <v>2.431</v>
      </c>
      <c r="BU178" s="104">
        <v>2304</v>
      </c>
      <c r="BV178" s="105">
        <v>1799.1509000000001</v>
      </c>
      <c r="BW178" s="108">
        <v>8742</v>
      </c>
      <c r="BX178" s="109">
        <f t="shared" si="174"/>
        <v>5206</v>
      </c>
      <c r="BY178" s="110">
        <f t="shared" si="175"/>
        <v>0.59551590025165868</v>
      </c>
      <c r="BZ178" s="108">
        <v>7329.8281999999999</v>
      </c>
      <c r="CA178" s="109">
        <f t="shared" si="176"/>
        <v>4170.5406999999996</v>
      </c>
      <c r="CB178" s="110">
        <f t="shared" si="177"/>
        <v>0.56898205335835839</v>
      </c>
    </row>
    <row r="179" spans="1:80" x14ac:dyDescent="0.25">
      <c r="A179" s="112" t="s">
        <v>573</v>
      </c>
      <c r="B179" s="113" t="s">
        <v>574</v>
      </c>
      <c r="C179" s="114" t="s">
        <v>82</v>
      </c>
      <c r="D179" s="113" t="s">
        <v>595</v>
      </c>
      <c r="E179" s="114" t="s">
        <v>596</v>
      </c>
      <c r="F179" s="113" t="s">
        <v>597</v>
      </c>
      <c r="G179" s="114" t="s">
        <v>578</v>
      </c>
      <c r="H179" s="114" t="s">
        <v>104</v>
      </c>
      <c r="I179" s="115"/>
      <c r="J179" s="116">
        <v>0</v>
      </c>
      <c r="K179" s="116"/>
      <c r="L179" s="117">
        <f t="shared" si="149"/>
        <v>1</v>
      </c>
      <c r="M179" s="230">
        <f t="shared" si="178"/>
        <v>0</v>
      </c>
      <c r="N179" s="231">
        <f t="shared" si="179"/>
        <v>0</v>
      </c>
      <c r="O179" s="231">
        <f t="shared" si="180"/>
        <v>7.97456652605191E-2</v>
      </c>
      <c r="P179" s="231">
        <f t="shared" si="181"/>
        <v>0</v>
      </c>
      <c r="Q179" s="231">
        <f t="shared" si="182"/>
        <v>0</v>
      </c>
      <c r="R179" s="232">
        <f t="shared" si="183"/>
        <v>1.0937347308446345E-2</v>
      </c>
      <c r="S179" s="233">
        <f t="shared" si="184"/>
        <v>1.986974182372462E-2</v>
      </c>
      <c r="T179" s="118" t="str">
        <f t="shared" si="150"/>
        <v>-</v>
      </c>
      <c r="U179" s="119" t="str">
        <f t="shared" si="151"/>
        <v>-</v>
      </c>
      <c r="V179" s="119">
        <f t="shared" si="152"/>
        <v>0.73488953846153848</v>
      </c>
      <c r="W179" s="119" t="str">
        <f t="shared" si="153"/>
        <v>-</v>
      </c>
      <c r="X179" s="119" t="str">
        <f t="shared" si="154"/>
        <v>-</v>
      </c>
      <c r="Y179" s="181">
        <f t="shared" si="155"/>
        <v>0.77084613861386142</v>
      </c>
      <c r="Z179" s="187">
        <f t="shared" si="156"/>
        <v>0.74341446009389667</v>
      </c>
      <c r="AA179" s="120"/>
      <c r="AB179" s="121"/>
      <c r="AC179" s="122"/>
      <c r="AD179" s="121"/>
      <c r="AE179" s="122"/>
      <c r="AF179" s="121"/>
      <c r="AG179" s="123"/>
      <c r="AH179" s="124"/>
      <c r="AI179" s="125"/>
      <c r="AJ179" s="121"/>
      <c r="AK179" s="122"/>
      <c r="AL179" s="121"/>
      <c r="AM179" s="122"/>
      <c r="AN179" s="121"/>
      <c r="AO179" s="123"/>
      <c r="AP179" s="126"/>
      <c r="AQ179" s="120">
        <v>191</v>
      </c>
      <c r="AR179" s="121">
        <v>814</v>
      </c>
      <c r="AS179" s="122">
        <v>620</v>
      </c>
      <c r="AT179" s="121">
        <v>92.544399999999996</v>
      </c>
      <c r="AU179" s="122">
        <v>700.45630000000006</v>
      </c>
      <c r="AV179" s="121">
        <v>401.19479999999999</v>
      </c>
      <c r="AW179" s="123">
        <v>1625</v>
      </c>
      <c r="AX179" s="124">
        <v>1194.1955</v>
      </c>
      <c r="AY179" s="125"/>
      <c r="AZ179" s="121"/>
      <c r="BA179" s="122"/>
      <c r="BB179" s="121"/>
      <c r="BC179" s="122"/>
      <c r="BD179" s="121"/>
      <c r="BE179" s="123"/>
      <c r="BF179" s="126"/>
      <c r="BG179" s="120"/>
      <c r="BH179" s="121"/>
      <c r="BI179" s="122"/>
      <c r="BJ179" s="121"/>
      <c r="BK179" s="122"/>
      <c r="BL179" s="121"/>
      <c r="BM179" s="123"/>
      <c r="BN179" s="124"/>
      <c r="BO179" s="120">
        <v>79</v>
      </c>
      <c r="BP179" s="121">
        <v>362</v>
      </c>
      <c r="BQ179" s="122">
        <v>64</v>
      </c>
      <c r="BR179" s="121">
        <v>29.902899999999999</v>
      </c>
      <c r="BS179" s="122">
        <v>319.24540000000002</v>
      </c>
      <c r="BT179" s="121">
        <v>40.128999999999998</v>
      </c>
      <c r="BU179" s="123">
        <v>505</v>
      </c>
      <c r="BV179" s="124">
        <v>389.27730000000003</v>
      </c>
      <c r="BW179" s="127">
        <v>2130</v>
      </c>
      <c r="BX179" s="128">
        <f t="shared" si="174"/>
        <v>270</v>
      </c>
      <c r="BY179" s="129">
        <f t="shared" si="175"/>
        <v>0.12676056338028169</v>
      </c>
      <c r="BZ179" s="127">
        <v>1583.4728</v>
      </c>
      <c r="CA179" s="128">
        <f t="shared" si="176"/>
        <v>122.4473</v>
      </c>
      <c r="CB179" s="129">
        <f t="shared" si="177"/>
        <v>7.7328325437607773E-2</v>
      </c>
    </row>
    <row r="180" spans="1:80" x14ac:dyDescent="0.25">
      <c r="A180" s="112" t="s">
        <v>573</v>
      </c>
      <c r="B180" s="113" t="s">
        <v>574</v>
      </c>
      <c r="C180" s="114" t="s">
        <v>105</v>
      </c>
      <c r="D180" s="113" t="s">
        <v>598</v>
      </c>
      <c r="E180" s="114" t="s">
        <v>599</v>
      </c>
      <c r="F180" s="113" t="s">
        <v>600</v>
      </c>
      <c r="G180" s="114" t="s">
        <v>586</v>
      </c>
      <c r="H180" s="114" t="s">
        <v>51</v>
      </c>
      <c r="I180" s="115"/>
      <c r="J180" s="116">
        <v>0</v>
      </c>
      <c r="K180" s="116"/>
      <c r="L180" s="117">
        <f t="shared" si="149"/>
        <v>0</v>
      </c>
      <c r="M180" s="230">
        <f t="shared" si="178"/>
        <v>0</v>
      </c>
      <c r="N180" s="231">
        <f t="shared" si="179"/>
        <v>0</v>
      </c>
      <c r="O180" s="231">
        <f t="shared" si="180"/>
        <v>0</v>
      </c>
      <c r="P180" s="231">
        <f t="shared" si="181"/>
        <v>0</v>
      </c>
      <c r="Q180" s="231">
        <f t="shared" si="182"/>
        <v>0</v>
      </c>
      <c r="R180" s="232">
        <f t="shared" si="183"/>
        <v>3.8098898620199169E-2</v>
      </c>
      <c r="S180" s="233">
        <f t="shared" si="184"/>
        <v>1.7015358894150557E-2</v>
      </c>
      <c r="T180" s="118" t="str">
        <f t="shared" si="150"/>
        <v>-</v>
      </c>
      <c r="U180" s="119" t="str">
        <f t="shared" si="151"/>
        <v>-</v>
      </c>
      <c r="V180" s="119" t="str">
        <f t="shared" si="152"/>
        <v>-</v>
      </c>
      <c r="W180" s="119" t="str">
        <f t="shared" si="153"/>
        <v>-</v>
      </c>
      <c r="X180" s="119" t="str">
        <f t="shared" si="154"/>
        <v>-</v>
      </c>
      <c r="Y180" s="181">
        <f t="shared" si="155"/>
        <v>1.6476298906439852</v>
      </c>
      <c r="Z180" s="187">
        <f t="shared" si="156"/>
        <v>1.6476298906439852</v>
      </c>
      <c r="AA180" s="120"/>
      <c r="AB180" s="121"/>
      <c r="AC180" s="122"/>
      <c r="AD180" s="121"/>
      <c r="AE180" s="122"/>
      <c r="AF180" s="121"/>
      <c r="AG180" s="123"/>
      <c r="AH180" s="124"/>
      <c r="AI180" s="125"/>
      <c r="AJ180" s="121"/>
      <c r="AK180" s="122"/>
      <c r="AL180" s="121"/>
      <c r="AM180" s="122"/>
      <c r="AN180" s="121"/>
      <c r="AO180" s="123"/>
      <c r="AP180" s="126"/>
      <c r="AQ180" s="120"/>
      <c r="AR180" s="121"/>
      <c r="AS180" s="122"/>
      <c r="AT180" s="121"/>
      <c r="AU180" s="122"/>
      <c r="AV180" s="121"/>
      <c r="AW180" s="123"/>
      <c r="AX180" s="124"/>
      <c r="AY180" s="125"/>
      <c r="AZ180" s="121"/>
      <c r="BA180" s="122"/>
      <c r="BB180" s="121"/>
      <c r="BC180" s="122"/>
      <c r="BD180" s="121"/>
      <c r="BE180" s="123"/>
      <c r="BF180" s="126"/>
      <c r="BG180" s="120"/>
      <c r="BH180" s="121"/>
      <c r="BI180" s="122"/>
      <c r="BJ180" s="121"/>
      <c r="BK180" s="122"/>
      <c r="BL180" s="121"/>
      <c r="BM180" s="123"/>
      <c r="BN180" s="124"/>
      <c r="BO180" s="120"/>
      <c r="BP180" s="121"/>
      <c r="BQ180" s="122">
        <v>823</v>
      </c>
      <c r="BR180" s="121"/>
      <c r="BS180" s="122"/>
      <c r="BT180" s="121">
        <v>1355.9993999999999</v>
      </c>
      <c r="BU180" s="123">
        <v>823</v>
      </c>
      <c r="BV180" s="124">
        <v>1355.9993999999999</v>
      </c>
      <c r="BW180" s="127">
        <v>823</v>
      </c>
      <c r="BX180" s="128">
        <f t="shared" si="174"/>
        <v>0</v>
      </c>
      <c r="BY180" s="129">
        <f t="shared" si="175"/>
        <v>0</v>
      </c>
      <c r="BZ180" s="127">
        <v>1355.9993999999999</v>
      </c>
      <c r="CA180" s="128">
        <f t="shared" si="176"/>
        <v>0</v>
      </c>
      <c r="CB180" s="129">
        <f t="shared" si="177"/>
        <v>0</v>
      </c>
    </row>
    <row r="181" spans="1:80" x14ac:dyDescent="0.25">
      <c r="A181" s="112" t="s">
        <v>573</v>
      </c>
      <c r="B181" s="113" t="s">
        <v>574</v>
      </c>
      <c r="C181" s="114" t="s">
        <v>82</v>
      </c>
      <c r="D181" s="113" t="s">
        <v>601</v>
      </c>
      <c r="E181" s="114" t="s">
        <v>602</v>
      </c>
      <c r="F181" s="113" t="s">
        <v>603</v>
      </c>
      <c r="G181" s="114" t="s">
        <v>604</v>
      </c>
      <c r="H181" s="114" t="s">
        <v>104</v>
      </c>
      <c r="I181" s="115"/>
      <c r="J181" s="116">
        <v>0</v>
      </c>
      <c r="K181" s="116"/>
      <c r="L181" s="117">
        <f t="shared" si="149"/>
        <v>0</v>
      </c>
      <c r="M181" s="230">
        <f t="shared" si="178"/>
        <v>0</v>
      </c>
      <c r="N181" s="231">
        <f t="shared" si="179"/>
        <v>0</v>
      </c>
      <c r="O181" s="231">
        <f t="shared" si="180"/>
        <v>0</v>
      </c>
      <c r="P181" s="231">
        <f t="shared" si="181"/>
        <v>0</v>
      </c>
      <c r="Q181" s="231">
        <f t="shared" si="182"/>
        <v>0</v>
      </c>
      <c r="R181" s="232">
        <f t="shared" si="183"/>
        <v>2.8538790580778153E-2</v>
      </c>
      <c r="S181" s="233">
        <f t="shared" si="184"/>
        <v>1.2745716588234675E-2</v>
      </c>
      <c r="T181" s="118" t="str">
        <f t="shared" si="150"/>
        <v>-</v>
      </c>
      <c r="U181" s="119" t="str">
        <f t="shared" si="151"/>
        <v>-</v>
      </c>
      <c r="V181" s="119" t="str">
        <f t="shared" si="152"/>
        <v>-</v>
      </c>
      <c r="W181" s="119" t="str">
        <f t="shared" si="153"/>
        <v>-</v>
      </c>
      <c r="X181" s="119" t="str">
        <f t="shared" si="154"/>
        <v>-</v>
      </c>
      <c r="Y181" s="181">
        <f t="shared" si="155"/>
        <v>1.0147254745254746</v>
      </c>
      <c r="Z181" s="187">
        <f t="shared" si="156"/>
        <v>1.0147254745254746</v>
      </c>
      <c r="AA181" s="120"/>
      <c r="AB181" s="121"/>
      <c r="AC181" s="122"/>
      <c r="AD181" s="121"/>
      <c r="AE181" s="122"/>
      <c r="AF181" s="121"/>
      <c r="AG181" s="123"/>
      <c r="AH181" s="124"/>
      <c r="AI181" s="125"/>
      <c r="AJ181" s="121"/>
      <c r="AK181" s="122"/>
      <c r="AL181" s="121"/>
      <c r="AM181" s="122"/>
      <c r="AN181" s="121"/>
      <c r="AO181" s="123"/>
      <c r="AP181" s="126"/>
      <c r="AQ181" s="120"/>
      <c r="AR181" s="121"/>
      <c r="AS181" s="122"/>
      <c r="AT181" s="121"/>
      <c r="AU181" s="122"/>
      <c r="AV181" s="121"/>
      <c r="AW181" s="123"/>
      <c r="AX181" s="124"/>
      <c r="AY181" s="125"/>
      <c r="AZ181" s="121"/>
      <c r="BA181" s="122"/>
      <c r="BB181" s="121"/>
      <c r="BC181" s="122"/>
      <c r="BD181" s="121"/>
      <c r="BE181" s="123"/>
      <c r="BF181" s="126"/>
      <c r="BG181" s="120"/>
      <c r="BH181" s="121"/>
      <c r="BI181" s="122"/>
      <c r="BJ181" s="121"/>
      <c r="BK181" s="122"/>
      <c r="BL181" s="121"/>
      <c r="BM181" s="123"/>
      <c r="BN181" s="124"/>
      <c r="BO181" s="120">
        <v>24</v>
      </c>
      <c r="BP181" s="121">
        <v>977</v>
      </c>
      <c r="BQ181" s="122"/>
      <c r="BR181" s="121">
        <v>11.286199999999999</v>
      </c>
      <c r="BS181" s="122">
        <v>1004.454</v>
      </c>
      <c r="BT181" s="121"/>
      <c r="BU181" s="123">
        <v>1001</v>
      </c>
      <c r="BV181" s="124">
        <v>1015.7402</v>
      </c>
      <c r="BW181" s="127">
        <v>1001</v>
      </c>
      <c r="BX181" s="128">
        <f t="shared" si="174"/>
        <v>24</v>
      </c>
      <c r="BY181" s="129">
        <f t="shared" si="175"/>
        <v>2.3976023976023976E-2</v>
      </c>
      <c r="BZ181" s="127">
        <v>1015.7402</v>
      </c>
      <c r="CA181" s="128">
        <f t="shared" si="176"/>
        <v>11.286199999999999</v>
      </c>
      <c r="CB181" s="129">
        <f t="shared" si="177"/>
        <v>1.1111305824068005E-2</v>
      </c>
    </row>
    <row r="182" spans="1:80" ht="9" thickBot="1" x14ac:dyDescent="0.3">
      <c r="A182" s="149" t="s">
        <v>605</v>
      </c>
      <c r="B182" s="150"/>
      <c r="C182" s="150"/>
      <c r="D182" s="150"/>
      <c r="E182" s="150"/>
      <c r="F182" s="150" t="s">
        <v>574</v>
      </c>
      <c r="G182" s="150" t="s">
        <v>7</v>
      </c>
      <c r="H182" s="150"/>
      <c r="I182" s="151"/>
      <c r="J182" s="152">
        <v>14</v>
      </c>
      <c r="K182" s="152">
        <f>SUM(K174:K181)</f>
        <v>32</v>
      </c>
      <c r="L182" s="153">
        <f t="shared" si="149"/>
        <v>5</v>
      </c>
      <c r="M182" s="217">
        <f>SUM(M174:M181)</f>
        <v>1</v>
      </c>
      <c r="N182" s="218">
        <f t="shared" ref="N182:R182" si="185">SUM(N174:N181)</f>
        <v>1.0000000000000002</v>
      </c>
      <c r="O182" s="218">
        <f t="shared" si="185"/>
        <v>1</v>
      </c>
      <c r="P182" s="218">
        <f t="shared" si="185"/>
        <v>1</v>
      </c>
      <c r="Q182" s="218">
        <f t="shared" si="185"/>
        <v>0.99999999999999989</v>
      </c>
      <c r="R182" s="219">
        <f t="shared" si="185"/>
        <v>1</v>
      </c>
      <c r="S182" s="220">
        <f>SUM(S174:S181)</f>
        <v>0.99999999999999989</v>
      </c>
      <c r="T182" s="154">
        <f t="shared" si="150"/>
        <v>8.2633111292962358</v>
      </c>
      <c r="U182" s="155">
        <f t="shared" si="151"/>
        <v>0.80394455576668389</v>
      </c>
      <c r="V182" s="155">
        <f t="shared" si="152"/>
        <v>0.97519225058609016</v>
      </c>
      <c r="W182" s="155">
        <f t="shared" si="153"/>
        <v>0.62336175459874665</v>
      </c>
      <c r="X182" s="155">
        <f t="shared" si="154"/>
        <v>0.50274136525725932</v>
      </c>
      <c r="Y182" s="183">
        <f t="shared" si="155"/>
        <v>0.96216821118650475</v>
      </c>
      <c r="Z182" s="156">
        <f t="shared" si="156"/>
        <v>0.90486847089280231</v>
      </c>
      <c r="AA182" s="157">
        <v>552</v>
      </c>
      <c r="AB182" s="158">
        <v>40</v>
      </c>
      <c r="AC182" s="159">
        <v>19</v>
      </c>
      <c r="AD182" s="158">
        <v>4892.03</v>
      </c>
      <c r="AE182" s="159">
        <v>135.23600000000002</v>
      </c>
      <c r="AF182" s="158">
        <v>21.617100000000001</v>
      </c>
      <c r="AG182" s="160">
        <v>611</v>
      </c>
      <c r="AH182" s="161">
        <v>5048.8831</v>
      </c>
      <c r="AI182" s="162">
        <v>16354</v>
      </c>
      <c r="AJ182" s="158">
        <v>429</v>
      </c>
      <c r="AK182" s="159">
        <v>584</v>
      </c>
      <c r="AL182" s="158">
        <v>13018.528399999999</v>
      </c>
      <c r="AM182" s="159">
        <v>650.23569999999995</v>
      </c>
      <c r="AN182" s="158">
        <v>293.34100000000001</v>
      </c>
      <c r="AO182" s="160">
        <v>17367</v>
      </c>
      <c r="AP182" s="163">
        <v>13962.105099999999</v>
      </c>
      <c r="AQ182" s="157">
        <v>7214</v>
      </c>
      <c r="AR182" s="158">
        <v>5734</v>
      </c>
      <c r="AS182" s="159">
        <v>2408</v>
      </c>
      <c r="AT182" s="158">
        <v>5171.4463999999998</v>
      </c>
      <c r="AU182" s="159">
        <v>7631.4944999999998</v>
      </c>
      <c r="AV182" s="158">
        <v>2172.1113000000005</v>
      </c>
      <c r="AW182" s="160">
        <v>15356</v>
      </c>
      <c r="AX182" s="161">
        <v>14975.0522</v>
      </c>
      <c r="AY182" s="162">
        <v>1622</v>
      </c>
      <c r="AZ182" s="158">
        <v>7939</v>
      </c>
      <c r="BA182" s="159">
        <v>333</v>
      </c>
      <c r="BB182" s="158">
        <v>603.04269999999997</v>
      </c>
      <c r="BC182" s="159">
        <v>5098.2649999999994</v>
      </c>
      <c r="BD182" s="158">
        <v>466.23349999999999</v>
      </c>
      <c r="BE182" s="160">
        <v>9894</v>
      </c>
      <c r="BF182" s="163">
        <v>6167.5411999999997</v>
      </c>
      <c r="BG182" s="157">
        <v>6208</v>
      </c>
      <c r="BH182" s="158">
        <v>1345</v>
      </c>
      <c r="BI182" s="159">
        <v>299</v>
      </c>
      <c r="BJ182" s="158">
        <v>2989.4832999999999</v>
      </c>
      <c r="BK182" s="159">
        <v>803.71730000000002</v>
      </c>
      <c r="BL182" s="158">
        <v>154.3246</v>
      </c>
      <c r="BM182" s="160">
        <v>7852</v>
      </c>
      <c r="BN182" s="161">
        <v>3947.5252</v>
      </c>
      <c r="BO182" s="157">
        <v>19273</v>
      </c>
      <c r="BP182" s="158">
        <v>15103</v>
      </c>
      <c r="BQ182" s="159">
        <v>2615</v>
      </c>
      <c r="BR182" s="158">
        <v>15626.448399999999</v>
      </c>
      <c r="BS182" s="159">
        <v>14658.994499999999</v>
      </c>
      <c r="BT182" s="158">
        <v>5306.1214</v>
      </c>
      <c r="BU182" s="160">
        <v>36991</v>
      </c>
      <c r="BV182" s="161">
        <v>35591.564299999998</v>
      </c>
      <c r="BW182" s="164">
        <v>88071</v>
      </c>
      <c r="BX182" s="165">
        <f t="shared" si="158"/>
        <v>51223</v>
      </c>
      <c r="BY182" s="166">
        <f t="shared" si="159"/>
        <v>0.58161029169647216</v>
      </c>
      <c r="BZ182" s="164">
        <v>79692.671099999992</v>
      </c>
      <c r="CA182" s="165">
        <f t="shared" si="160"/>
        <v>42300.979200000002</v>
      </c>
      <c r="CB182" s="166">
        <f t="shared" si="161"/>
        <v>0.53080137252420445</v>
      </c>
    </row>
    <row r="183" spans="1:80" s="45" customFormat="1" x14ac:dyDescent="0.25">
      <c r="A183" s="15" t="s">
        <v>606</v>
      </c>
      <c r="B183" s="16" t="s">
        <v>607</v>
      </c>
      <c r="C183" s="17" t="s">
        <v>46</v>
      </c>
      <c r="D183" s="16" t="s">
        <v>608</v>
      </c>
      <c r="E183" s="17" t="s">
        <v>609</v>
      </c>
      <c r="F183" s="16" t="s">
        <v>610</v>
      </c>
      <c r="G183" s="17" t="s">
        <v>611</v>
      </c>
      <c r="H183" s="17" t="s">
        <v>51</v>
      </c>
      <c r="I183" s="77" t="s">
        <v>52</v>
      </c>
      <c r="J183" s="78">
        <v>17</v>
      </c>
      <c r="K183" s="78">
        <v>24</v>
      </c>
      <c r="L183" s="79">
        <f t="shared" si="149"/>
        <v>5</v>
      </c>
      <c r="M183" s="201">
        <f>AH183/AH$203</f>
        <v>0.2963521495793342</v>
      </c>
      <c r="N183" s="202">
        <f>AP183/AP$203</f>
        <v>9.9413172455943166E-2</v>
      </c>
      <c r="O183" s="202">
        <f>AX183/AX$203</f>
        <v>0.13508338207801732</v>
      </c>
      <c r="P183" s="202">
        <f>BF183/BF$203</f>
        <v>0.25808710883565522</v>
      </c>
      <c r="Q183" s="202">
        <f>BN183/BN$203</f>
        <v>0.22785521301566314</v>
      </c>
      <c r="R183" s="203">
        <f>BV183/BV$203</f>
        <v>0.3630280894657742</v>
      </c>
      <c r="S183" s="204">
        <f>BZ183/$BZ$203</f>
        <v>0.27678435886438496</v>
      </c>
      <c r="T183" s="91">
        <f t="shared" si="150"/>
        <v>8.6958646437994727</v>
      </c>
      <c r="U183" s="92">
        <f t="shared" si="151"/>
        <v>1.0980402422611035</v>
      </c>
      <c r="V183" s="92">
        <f t="shared" si="152"/>
        <v>1.6766509084302328</v>
      </c>
      <c r="W183" s="92">
        <f t="shared" si="153"/>
        <v>0.81258900293255121</v>
      </c>
      <c r="X183" s="92">
        <f t="shared" si="154"/>
        <v>1.1798059647302905</v>
      </c>
      <c r="Y183" s="179">
        <f t="shared" si="155"/>
        <v>1.4368901359401254</v>
      </c>
      <c r="Z183" s="185">
        <f t="shared" si="156"/>
        <v>1.4224805006910699</v>
      </c>
      <c r="AA183" s="38">
        <v>271</v>
      </c>
      <c r="AB183" s="39">
        <v>67</v>
      </c>
      <c r="AC183" s="40">
        <v>41</v>
      </c>
      <c r="AD183" s="39">
        <v>2659.683</v>
      </c>
      <c r="AE183" s="40">
        <v>495.59930000000003</v>
      </c>
      <c r="AF183" s="39">
        <v>140.45040000000003</v>
      </c>
      <c r="AG183" s="41">
        <v>379</v>
      </c>
      <c r="AH183" s="42">
        <v>3295.7327</v>
      </c>
      <c r="AI183" s="43">
        <v>2609</v>
      </c>
      <c r="AJ183" s="39">
        <v>190</v>
      </c>
      <c r="AK183" s="40">
        <v>173</v>
      </c>
      <c r="AL183" s="39">
        <v>2613.3562000000002</v>
      </c>
      <c r="AM183" s="40">
        <v>297.5498</v>
      </c>
      <c r="AN183" s="39">
        <v>352.46960000000001</v>
      </c>
      <c r="AO183" s="41">
        <v>2972</v>
      </c>
      <c r="AP183" s="44">
        <v>3263.3755999999998</v>
      </c>
      <c r="AQ183" s="38">
        <v>701</v>
      </c>
      <c r="AR183" s="39">
        <v>1261</v>
      </c>
      <c r="AS183" s="40">
        <v>790</v>
      </c>
      <c r="AT183" s="39">
        <v>979.58420000000001</v>
      </c>
      <c r="AU183" s="40">
        <v>2286.6336000000001</v>
      </c>
      <c r="AV183" s="39">
        <v>1347.9255000000001</v>
      </c>
      <c r="AW183" s="41">
        <v>2752</v>
      </c>
      <c r="AX183" s="42">
        <v>4614.1433000000006</v>
      </c>
      <c r="AY183" s="43">
        <v>1040</v>
      </c>
      <c r="AZ183" s="39">
        <v>2709</v>
      </c>
      <c r="BA183" s="40">
        <v>343</v>
      </c>
      <c r="BB183" s="39">
        <v>421.43520000000001</v>
      </c>
      <c r="BC183" s="40">
        <v>2225.2543999999998</v>
      </c>
      <c r="BD183" s="39">
        <v>678.42459999999994</v>
      </c>
      <c r="BE183" s="41">
        <v>4092</v>
      </c>
      <c r="BF183" s="44">
        <v>3325.1141999999995</v>
      </c>
      <c r="BG183" s="38">
        <v>1704</v>
      </c>
      <c r="BH183" s="39">
        <v>143</v>
      </c>
      <c r="BI183" s="40">
        <v>81</v>
      </c>
      <c r="BJ183" s="39">
        <v>1772.83</v>
      </c>
      <c r="BK183" s="40">
        <v>191.29310000000001</v>
      </c>
      <c r="BL183" s="39">
        <v>310.5428</v>
      </c>
      <c r="BM183" s="41">
        <v>1928</v>
      </c>
      <c r="BN183" s="42">
        <v>2274.6659</v>
      </c>
      <c r="BO183" s="38">
        <v>17405</v>
      </c>
      <c r="BP183" s="39">
        <v>9862</v>
      </c>
      <c r="BQ183" s="40">
        <v>5468</v>
      </c>
      <c r="BR183" s="39">
        <v>16054.089399999995</v>
      </c>
      <c r="BS183" s="40">
        <v>13711.740200000004</v>
      </c>
      <c r="BT183" s="39">
        <v>17270.769000000008</v>
      </c>
      <c r="BU183" s="41">
        <v>32735</v>
      </c>
      <c r="BV183" s="42">
        <v>47036.598600000005</v>
      </c>
      <c r="BW183" s="55">
        <v>44858</v>
      </c>
      <c r="BX183" s="62">
        <f t="shared" ref="BX183:BX202" si="186">AA183+AI183+AQ183+AY183+BG183+BO183</f>
        <v>23730</v>
      </c>
      <c r="BY183" s="63">
        <f t="shared" ref="BY183:BY202" si="187">BX183/BW183</f>
        <v>0.52900263052298369</v>
      </c>
      <c r="BZ183" s="55">
        <v>63809.630300000012</v>
      </c>
      <c r="CA183" s="62">
        <f t="shared" ref="CA183:CA202" si="188">AD183+AL183+AT183+BB183+BJ183+BR183</f>
        <v>24500.977999999996</v>
      </c>
      <c r="CB183" s="63">
        <f t="shared" ref="CB183:CB202" si="189">CA183/BZ183</f>
        <v>0.38396990994633595</v>
      </c>
    </row>
    <row r="184" spans="1:80" s="45" customFormat="1" x14ac:dyDescent="0.25">
      <c r="A184" s="93" t="s">
        <v>606</v>
      </c>
      <c r="B184" s="94" t="s">
        <v>607</v>
      </c>
      <c r="C184" s="95" t="s">
        <v>82</v>
      </c>
      <c r="D184" s="94" t="s">
        <v>612</v>
      </c>
      <c r="E184" s="95" t="s">
        <v>613</v>
      </c>
      <c r="F184" s="94" t="s">
        <v>614</v>
      </c>
      <c r="G184" s="95" t="s">
        <v>615</v>
      </c>
      <c r="H184" s="95" t="s">
        <v>87</v>
      </c>
      <c r="I184" s="96" t="s">
        <v>88</v>
      </c>
      <c r="J184" s="97">
        <v>5</v>
      </c>
      <c r="K184" s="97">
        <v>9</v>
      </c>
      <c r="L184" s="98">
        <f t="shared" ref="L184:L204" si="190">COUNT(AG184,AO184,AW184,BE184,BM184)</f>
        <v>5</v>
      </c>
      <c r="M184" s="205">
        <f t="shared" ref="M184:M202" si="191">AH184/AH$203</f>
        <v>8.8827494538149282E-2</v>
      </c>
      <c r="N184" s="206">
        <f t="shared" ref="N184:N202" si="192">AP184/AP$203</f>
        <v>7.963096996382206E-2</v>
      </c>
      <c r="O184" s="206">
        <f t="shared" ref="O184:O202" si="193">AX184/AX$203</f>
        <v>0.10529212998122693</v>
      </c>
      <c r="P184" s="206">
        <f t="shared" ref="P184:P202" si="194">BF184/BF$203</f>
        <v>9.6265234455819249E-2</v>
      </c>
      <c r="Q184" s="206">
        <f t="shared" ref="Q184:Q202" si="195">BN184/BN$203</f>
        <v>0.10545425962158281</v>
      </c>
      <c r="R184" s="207">
        <f t="shared" ref="R184:R202" si="196">BV184/BV$203</f>
        <v>0.13007429211706567</v>
      </c>
      <c r="S184" s="208">
        <f t="shared" ref="S184:S202" si="197">BZ184/$BZ$203</f>
        <v>0.11427460506001581</v>
      </c>
      <c r="T184" s="99">
        <f t="shared" si="150"/>
        <v>9.4081019047619048</v>
      </c>
      <c r="U184" s="100">
        <f t="shared" si="151"/>
        <v>1.1622931525122275</v>
      </c>
      <c r="V184" s="100">
        <f t="shared" si="152"/>
        <v>1.5117870533837749</v>
      </c>
      <c r="W184" s="100">
        <f t="shared" si="153"/>
        <v>0.55417846291331552</v>
      </c>
      <c r="X184" s="100">
        <f t="shared" si="154"/>
        <v>0.64824137931034487</v>
      </c>
      <c r="Y184" s="180">
        <f t="shared" si="155"/>
        <v>1.1920629014004809</v>
      </c>
      <c r="Z184" s="186">
        <f t="shared" si="156"/>
        <v>1.1588778471825101</v>
      </c>
      <c r="AA184" s="101">
        <v>96</v>
      </c>
      <c r="AB184" s="102">
        <v>9</v>
      </c>
      <c r="AC184" s="103"/>
      <c r="AD184" s="102">
        <v>951.30010000000004</v>
      </c>
      <c r="AE184" s="103">
        <v>36.550600000000003</v>
      </c>
      <c r="AF184" s="102"/>
      <c r="AG184" s="104">
        <v>105</v>
      </c>
      <c r="AH184" s="105">
        <v>987.85070000000007</v>
      </c>
      <c r="AI184" s="106">
        <v>2053</v>
      </c>
      <c r="AJ184" s="102">
        <v>143</v>
      </c>
      <c r="AK184" s="103">
        <v>53</v>
      </c>
      <c r="AL184" s="102">
        <v>2357.3478999999998</v>
      </c>
      <c r="AM184" s="103">
        <v>230.63529999999997</v>
      </c>
      <c r="AN184" s="102">
        <v>26.014099999999999</v>
      </c>
      <c r="AO184" s="104">
        <v>2249</v>
      </c>
      <c r="AP184" s="107">
        <v>2613.9972999999995</v>
      </c>
      <c r="AQ184" s="101">
        <v>860</v>
      </c>
      <c r="AR184" s="102">
        <v>1152</v>
      </c>
      <c r="AS184" s="103">
        <v>367</v>
      </c>
      <c r="AT184" s="102">
        <v>1238.3058000000001</v>
      </c>
      <c r="AU184" s="103">
        <v>2053.8524000000002</v>
      </c>
      <c r="AV184" s="102">
        <v>304.38320000000004</v>
      </c>
      <c r="AW184" s="104">
        <v>2379</v>
      </c>
      <c r="AX184" s="105">
        <v>3596.5414000000005</v>
      </c>
      <c r="AY184" s="106">
        <v>461</v>
      </c>
      <c r="AZ184" s="102">
        <v>1700</v>
      </c>
      <c r="BA184" s="103">
        <v>77</v>
      </c>
      <c r="BB184" s="102">
        <v>162.9683</v>
      </c>
      <c r="BC184" s="103">
        <v>1017.5965</v>
      </c>
      <c r="BD184" s="102">
        <v>59.686599999999999</v>
      </c>
      <c r="BE184" s="104">
        <v>2238</v>
      </c>
      <c r="BF184" s="107">
        <v>1240.2514000000001</v>
      </c>
      <c r="BG184" s="101">
        <v>1347</v>
      </c>
      <c r="BH184" s="102">
        <v>203</v>
      </c>
      <c r="BI184" s="103">
        <v>74</v>
      </c>
      <c r="BJ184" s="102">
        <v>871.42820000000006</v>
      </c>
      <c r="BK184" s="103">
        <v>134.41219999999998</v>
      </c>
      <c r="BL184" s="102">
        <v>46.903599999999997</v>
      </c>
      <c r="BM184" s="104">
        <v>1624</v>
      </c>
      <c r="BN184" s="105">
        <v>1052.7440000000001</v>
      </c>
      <c r="BO184" s="101">
        <v>7051</v>
      </c>
      <c r="BP184" s="102">
        <v>5803</v>
      </c>
      <c r="BQ184" s="103">
        <v>1284</v>
      </c>
      <c r="BR184" s="102">
        <v>7160.1912999999995</v>
      </c>
      <c r="BS184" s="103">
        <v>7086.9430999999995</v>
      </c>
      <c r="BT184" s="102">
        <v>2606.2509</v>
      </c>
      <c r="BU184" s="104">
        <v>14138</v>
      </c>
      <c r="BV184" s="105">
        <v>16853.385299999998</v>
      </c>
      <c r="BW184" s="108">
        <v>22733</v>
      </c>
      <c r="BX184" s="109">
        <f t="shared" si="186"/>
        <v>11868</v>
      </c>
      <c r="BY184" s="110">
        <f t="shared" si="187"/>
        <v>0.52206044076892621</v>
      </c>
      <c r="BZ184" s="108">
        <v>26344.770100000002</v>
      </c>
      <c r="CA184" s="109">
        <f t="shared" si="188"/>
        <v>12741.5416</v>
      </c>
      <c r="CB184" s="110">
        <f t="shared" si="189"/>
        <v>0.48364595901332236</v>
      </c>
    </row>
    <row r="185" spans="1:80" s="45" customFormat="1" x14ac:dyDescent="0.25">
      <c r="A185" s="93" t="s">
        <v>606</v>
      </c>
      <c r="B185" s="94" t="s">
        <v>607</v>
      </c>
      <c r="C185" s="95" t="s">
        <v>82</v>
      </c>
      <c r="D185" s="94" t="s">
        <v>616</v>
      </c>
      <c r="E185" s="95" t="s">
        <v>617</v>
      </c>
      <c r="F185" s="94" t="s">
        <v>618</v>
      </c>
      <c r="G185" s="95" t="s">
        <v>619</v>
      </c>
      <c r="H185" s="173" t="s">
        <v>104</v>
      </c>
      <c r="I185" s="96" t="s">
        <v>88</v>
      </c>
      <c r="J185" s="97">
        <v>3</v>
      </c>
      <c r="K185" s="97">
        <v>6</v>
      </c>
      <c r="L185" s="98">
        <f t="shared" si="190"/>
        <v>5</v>
      </c>
      <c r="M185" s="205">
        <f t="shared" si="191"/>
        <v>6.0227210651846413E-2</v>
      </c>
      <c r="N185" s="206">
        <f t="shared" si="192"/>
        <v>6.7832380583131013E-2</v>
      </c>
      <c r="O185" s="206">
        <f t="shared" si="193"/>
        <v>0.10526280134460529</v>
      </c>
      <c r="P185" s="206">
        <f t="shared" si="194"/>
        <v>0.14667708231654389</v>
      </c>
      <c r="Q185" s="206">
        <f t="shared" si="195"/>
        <v>8.4424281521835204E-2</v>
      </c>
      <c r="R185" s="207">
        <f t="shared" si="196"/>
        <v>5.7757766431034703E-2</v>
      </c>
      <c r="S185" s="208">
        <f t="shared" si="197"/>
        <v>7.247396478082152E-2</v>
      </c>
      <c r="T185" s="99">
        <f t="shared" si="150"/>
        <v>7.5256955056179766</v>
      </c>
      <c r="U185" s="100">
        <f t="shared" si="151"/>
        <v>1.0070973315241971</v>
      </c>
      <c r="V185" s="100">
        <f t="shared" si="152"/>
        <v>1.5832406869220605</v>
      </c>
      <c r="W185" s="100">
        <f t="shared" si="153"/>
        <v>0.91203764478764493</v>
      </c>
      <c r="X185" s="100">
        <f t="shared" si="154"/>
        <v>0.54977358121330722</v>
      </c>
      <c r="Y185" s="180">
        <f t="shared" si="155"/>
        <v>0.94465065639989898</v>
      </c>
      <c r="Z185" s="186">
        <f t="shared" si="156"/>
        <v>1.0378982544415456</v>
      </c>
      <c r="AA185" s="101">
        <v>77</v>
      </c>
      <c r="AB185" s="102">
        <v>7</v>
      </c>
      <c r="AC185" s="103">
        <v>5</v>
      </c>
      <c r="AD185" s="102">
        <v>645.97339999999997</v>
      </c>
      <c r="AE185" s="103">
        <v>16.621400000000001</v>
      </c>
      <c r="AF185" s="102">
        <v>7.1920999999999999</v>
      </c>
      <c r="AG185" s="104">
        <v>89</v>
      </c>
      <c r="AH185" s="105">
        <v>669.78689999999995</v>
      </c>
      <c r="AI185" s="106">
        <v>2034</v>
      </c>
      <c r="AJ185" s="102">
        <v>108</v>
      </c>
      <c r="AK185" s="103">
        <v>69</v>
      </c>
      <c r="AL185" s="102">
        <v>2053.7939000000001</v>
      </c>
      <c r="AM185" s="103">
        <v>135.3914</v>
      </c>
      <c r="AN185" s="102">
        <v>37.506900000000002</v>
      </c>
      <c r="AO185" s="104">
        <v>2211</v>
      </c>
      <c r="AP185" s="107">
        <v>2226.6922</v>
      </c>
      <c r="AQ185" s="101">
        <v>692</v>
      </c>
      <c r="AR185" s="102">
        <v>961</v>
      </c>
      <c r="AS185" s="103">
        <v>618</v>
      </c>
      <c r="AT185" s="102">
        <v>822.38170000000002</v>
      </c>
      <c r="AU185" s="103">
        <v>1922.3546999999999</v>
      </c>
      <c r="AV185" s="102">
        <v>850.80319999999995</v>
      </c>
      <c r="AW185" s="104">
        <v>2271</v>
      </c>
      <c r="AX185" s="105">
        <v>3595.5395999999996</v>
      </c>
      <c r="AY185" s="106">
        <v>317</v>
      </c>
      <c r="AZ185" s="102">
        <v>1433</v>
      </c>
      <c r="BA185" s="103">
        <v>322</v>
      </c>
      <c r="BB185" s="102">
        <v>157.3536</v>
      </c>
      <c r="BC185" s="103">
        <v>987.92240000000004</v>
      </c>
      <c r="BD185" s="102">
        <v>744.46600000000001</v>
      </c>
      <c r="BE185" s="104">
        <v>2072</v>
      </c>
      <c r="BF185" s="107">
        <v>1889.7420000000002</v>
      </c>
      <c r="BG185" s="101">
        <v>1252</v>
      </c>
      <c r="BH185" s="102">
        <v>166</v>
      </c>
      <c r="BI185" s="103">
        <v>115</v>
      </c>
      <c r="BJ185" s="102">
        <v>670.33899999999994</v>
      </c>
      <c r="BK185" s="103">
        <v>113.2516</v>
      </c>
      <c r="BL185" s="102">
        <v>59.212299999999992</v>
      </c>
      <c r="BM185" s="104">
        <v>1533</v>
      </c>
      <c r="BN185" s="105">
        <v>842.80290000000002</v>
      </c>
      <c r="BO185" s="101">
        <v>4282</v>
      </c>
      <c r="BP185" s="102">
        <v>3231</v>
      </c>
      <c r="BQ185" s="103">
        <v>409</v>
      </c>
      <c r="BR185" s="102">
        <v>3349.6874999999995</v>
      </c>
      <c r="BS185" s="103">
        <v>3254.7004000000002</v>
      </c>
      <c r="BT185" s="102">
        <v>879.13459999999998</v>
      </c>
      <c r="BU185" s="104">
        <v>7922</v>
      </c>
      <c r="BV185" s="105">
        <v>7483.5225</v>
      </c>
      <c r="BW185" s="108">
        <v>16098</v>
      </c>
      <c r="BX185" s="109">
        <f t="shared" si="186"/>
        <v>8654</v>
      </c>
      <c r="BY185" s="110">
        <f t="shared" si="187"/>
        <v>0.53758230836128706</v>
      </c>
      <c r="BZ185" s="108">
        <v>16708.0861</v>
      </c>
      <c r="CA185" s="109">
        <f t="shared" si="188"/>
        <v>7699.5290999999997</v>
      </c>
      <c r="CB185" s="110">
        <f t="shared" si="189"/>
        <v>0.46082651561150378</v>
      </c>
    </row>
    <row r="186" spans="1:80" s="45" customFormat="1" x14ac:dyDescent="0.25">
      <c r="A186" s="93" t="s">
        <v>606</v>
      </c>
      <c r="B186" s="94" t="s">
        <v>607</v>
      </c>
      <c r="C186" s="95" t="s">
        <v>82</v>
      </c>
      <c r="D186" s="94" t="s">
        <v>620</v>
      </c>
      <c r="E186" s="95" t="s">
        <v>621</v>
      </c>
      <c r="F186" s="94" t="s">
        <v>622</v>
      </c>
      <c r="G186" s="95" t="s">
        <v>623</v>
      </c>
      <c r="H186" s="95" t="s">
        <v>27</v>
      </c>
      <c r="I186" s="96" t="s">
        <v>88</v>
      </c>
      <c r="J186" s="97">
        <v>0</v>
      </c>
      <c r="K186" s="97">
        <v>8</v>
      </c>
      <c r="L186" s="98">
        <f t="shared" si="190"/>
        <v>5</v>
      </c>
      <c r="M186" s="205">
        <f t="shared" si="191"/>
        <v>5.4709587081703037E-2</v>
      </c>
      <c r="N186" s="206">
        <f t="shared" si="192"/>
        <v>0.10157016258957964</v>
      </c>
      <c r="O186" s="206">
        <f t="shared" si="193"/>
        <v>7.2409786549736788E-2</v>
      </c>
      <c r="P186" s="206">
        <f t="shared" si="194"/>
        <v>7.0967108676694604E-2</v>
      </c>
      <c r="Q186" s="206">
        <f t="shared" si="195"/>
        <v>8.9412128644251784E-2</v>
      </c>
      <c r="R186" s="207">
        <f t="shared" si="196"/>
        <v>5.8131405998441091E-2</v>
      </c>
      <c r="S186" s="208">
        <f t="shared" si="197"/>
        <v>6.8338981165862983E-2</v>
      </c>
      <c r="T186" s="99">
        <f t="shared" si="150"/>
        <v>5.8502442307692313</v>
      </c>
      <c r="U186" s="100">
        <f t="shared" si="151"/>
        <v>0.87534308217379886</v>
      </c>
      <c r="V186" s="100">
        <f t="shared" si="152"/>
        <v>0.85435398963730569</v>
      </c>
      <c r="W186" s="100">
        <f t="shared" si="153"/>
        <v>0.49637252985884911</v>
      </c>
      <c r="X186" s="100">
        <f t="shared" si="154"/>
        <v>0.51834860627177703</v>
      </c>
      <c r="Y186" s="180">
        <f t="shared" si="155"/>
        <v>0.80263576300085249</v>
      </c>
      <c r="Z186" s="186">
        <f t="shared" si="156"/>
        <v>0.79746965478841869</v>
      </c>
      <c r="AA186" s="101">
        <v>90</v>
      </c>
      <c r="AB186" s="102">
        <v>11</v>
      </c>
      <c r="AC186" s="103">
        <v>3</v>
      </c>
      <c r="AD186" s="102">
        <v>564.87220000000002</v>
      </c>
      <c r="AE186" s="103">
        <v>39.723599999999998</v>
      </c>
      <c r="AF186" s="102">
        <v>3.8296000000000001</v>
      </c>
      <c r="AG186" s="104">
        <v>104</v>
      </c>
      <c r="AH186" s="105">
        <v>608.42540000000008</v>
      </c>
      <c r="AI186" s="106">
        <v>3595</v>
      </c>
      <c r="AJ186" s="102">
        <v>140</v>
      </c>
      <c r="AK186" s="103">
        <v>74</v>
      </c>
      <c r="AL186" s="102">
        <v>3131.7255999999998</v>
      </c>
      <c r="AM186" s="103">
        <v>175.17939999999999</v>
      </c>
      <c r="AN186" s="102">
        <v>27.276799999999998</v>
      </c>
      <c r="AO186" s="104">
        <v>3809</v>
      </c>
      <c r="AP186" s="107">
        <v>3334.1817999999998</v>
      </c>
      <c r="AQ186" s="101">
        <v>1680</v>
      </c>
      <c r="AR186" s="102">
        <v>788</v>
      </c>
      <c r="AS186" s="103">
        <v>427</v>
      </c>
      <c r="AT186" s="102">
        <v>1021.4949</v>
      </c>
      <c r="AU186" s="103">
        <v>1141.8925000000002</v>
      </c>
      <c r="AV186" s="102">
        <v>309.96740000000005</v>
      </c>
      <c r="AW186" s="104">
        <v>2895</v>
      </c>
      <c r="AX186" s="105">
        <v>2473.3548000000001</v>
      </c>
      <c r="AY186" s="106">
        <v>312</v>
      </c>
      <c r="AZ186" s="102">
        <v>1522</v>
      </c>
      <c r="BA186" s="103">
        <v>8</v>
      </c>
      <c r="BB186" s="102">
        <v>91.470399999999998</v>
      </c>
      <c r="BC186" s="103">
        <v>816.5942</v>
      </c>
      <c r="BD186" s="102">
        <v>6.2535999999999996</v>
      </c>
      <c r="BE186" s="104">
        <v>1842</v>
      </c>
      <c r="BF186" s="107">
        <v>914.31820000000005</v>
      </c>
      <c r="BG186" s="101">
        <v>1465</v>
      </c>
      <c r="BH186" s="102">
        <v>199</v>
      </c>
      <c r="BI186" s="103">
        <v>58</v>
      </c>
      <c r="BJ186" s="102">
        <v>739.31060000000002</v>
      </c>
      <c r="BK186" s="103">
        <v>129.7663</v>
      </c>
      <c r="BL186" s="102">
        <v>23.519399999999997</v>
      </c>
      <c r="BM186" s="104">
        <v>1722</v>
      </c>
      <c r="BN186" s="105">
        <v>892.59630000000004</v>
      </c>
      <c r="BO186" s="101">
        <v>5336</v>
      </c>
      <c r="BP186" s="102">
        <v>3702</v>
      </c>
      <c r="BQ186" s="103">
        <v>346</v>
      </c>
      <c r="BR186" s="102">
        <v>3966.3221999999996</v>
      </c>
      <c r="BS186" s="103">
        <v>3159.1366999999996</v>
      </c>
      <c r="BT186" s="102">
        <v>406.47510000000005</v>
      </c>
      <c r="BU186" s="104">
        <v>9384</v>
      </c>
      <c r="BV186" s="105">
        <v>7531.9339999999993</v>
      </c>
      <c r="BW186" s="108">
        <v>19756</v>
      </c>
      <c r="BX186" s="109">
        <f t="shared" si="186"/>
        <v>12478</v>
      </c>
      <c r="BY186" s="110">
        <f t="shared" si="187"/>
        <v>0.63160558817574408</v>
      </c>
      <c r="BZ186" s="108">
        <v>15754.8105</v>
      </c>
      <c r="CA186" s="109">
        <f t="shared" si="188"/>
        <v>9515.1958999999988</v>
      </c>
      <c r="CB186" s="110">
        <f t="shared" si="189"/>
        <v>0.60395495712246106</v>
      </c>
    </row>
    <row r="187" spans="1:80" s="45" customFormat="1" x14ac:dyDescent="0.25">
      <c r="A187" s="93" t="s">
        <v>606</v>
      </c>
      <c r="B187" s="94" t="s">
        <v>607</v>
      </c>
      <c r="C187" s="95" t="s">
        <v>82</v>
      </c>
      <c r="D187" s="94" t="s">
        <v>624</v>
      </c>
      <c r="E187" s="95" t="s">
        <v>625</v>
      </c>
      <c r="F187" s="94" t="s">
        <v>626</v>
      </c>
      <c r="G187" s="95" t="s">
        <v>627</v>
      </c>
      <c r="H187" s="95" t="s">
        <v>27</v>
      </c>
      <c r="I187" s="96" t="s">
        <v>88</v>
      </c>
      <c r="J187" s="97">
        <v>0</v>
      </c>
      <c r="K187" s="97">
        <v>6</v>
      </c>
      <c r="L187" s="98">
        <f t="shared" si="190"/>
        <v>5</v>
      </c>
      <c r="M187" s="205">
        <f t="shared" si="191"/>
        <v>6.0348530660660364E-2</v>
      </c>
      <c r="N187" s="206">
        <f t="shared" si="192"/>
        <v>6.8466702535977572E-2</v>
      </c>
      <c r="O187" s="206">
        <f t="shared" si="193"/>
        <v>8.8712799249765398E-2</v>
      </c>
      <c r="P187" s="206">
        <f t="shared" si="194"/>
        <v>6.7822590199627275E-2</v>
      </c>
      <c r="Q187" s="206">
        <f t="shared" si="195"/>
        <v>8.6600863835331637E-2</v>
      </c>
      <c r="R187" s="207">
        <f t="shared" si="196"/>
        <v>4.7682851008938931E-2</v>
      </c>
      <c r="S187" s="208">
        <f t="shared" si="197"/>
        <v>6.0143184852863595E-2</v>
      </c>
      <c r="T187" s="99">
        <f t="shared" si="150"/>
        <v>9.5876585714285714</v>
      </c>
      <c r="U187" s="100">
        <f t="shared" si="151"/>
        <v>0.85004338124054457</v>
      </c>
      <c r="V187" s="100">
        <f t="shared" si="152"/>
        <v>1.0254581725888323</v>
      </c>
      <c r="W187" s="100">
        <f t="shared" si="153"/>
        <v>0.56851346779440459</v>
      </c>
      <c r="X187" s="100">
        <f t="shared" si="154"/>
        <v>0.46083773987206822</v>
      </c>
      <c r="Y187" s="180">
        <f t="shared" si="155"/>
        <v>0.98503541135204065</v>
      </c>
      <c r="Z187" s="186">
        <f t="shared" si="156"/>
        <v>0.90304536928487689</v>
      </c>
      <c r="AA187" s="101">
        <v>65</v>
      </c>
      <c r="AB187" s="102">
        <v>3</v>
      </c>
      <c r="AC187" s="103">
        <v>2</v>
      </c>
      <c r="AD187" s="102">
        <v>656.89340000000004</v>
      </c>
      <c r="AE187" s="103">
        <v>9.8009000000000004</v>
      </c>
      <c r="AF187" s="102">
        <v>4.4417999999999997</v>
      </c>
      <c r="AG187" s="104">
        <v>70</v>
      </c>
      <c r="AH187" s="105">
        <v>671.13609999999994</v>
      </c>
      <c r="AI187" s="106">
        <v>2510</v>
      </c>
      <c r="AJ187" s="102">
        <v>40</v>
      </c>
      <c r="AK187" s="103">
        <v>94</v>
      </c>
      <c r="AL187" s="102">
        <v>2128.1644999999999</v>
      </c>
      <c r="AM187" s="103">
        <v>56.545299999999997</v>
      </c>
      <c r="AN187" s="102">
        <v>62.804899999999996</v>
      </c>
      <c r="AO187" s="104">
        <v>2644</v>
      </c>
      <c r="AP187" s="107">
        <v>2247.5146999999997</v>
      </c>
      <c r="AQ187" s="101">
        <v>1502</v>
      </c>
      <c r="AR187" s="102">
        <v>1182</v>
      </c>
      <c r="AS187" s="103">
        <v>271</v>
      </c>
      <c r="AT187" s="102">
        <v>1229.2475999999999</v>
      </c>
      <c r="AU187" s="103">
        <v>1582.3755000000001</v>
      </c>
      <c r="AV187" s="102">
        <v>218.60579999999999</v>
      </c>
      <c r="AW187" s="104">
        <v>2955</v>
      </c>
      <c r="AX187" s="105">
        <v>3030.2288999999996</v>
      </c>
      <c r="AY187" s="106">
        <v>247</v>
      </c>
      <c r="AZ187" s="102">
        <v>1278</v>
      </c>
      <c r="BA187" s="103">
        <v>12</v>
      </c>
      <c r="BB187" s="102">
        <v>84.747200000000007</v>
      </c>
      <c r="BC187" s="103">
        <v>778.46819999999991</v>
      </c>
      <c r="BD187" s="102">
        <v>10.5898</v>
      </c>
      <c r="BE187" s="104">
        <v>1537</v>
      </c>
      <c r="BF187" s="107">
        <v>873.8051999999999</v>
      </c>
      <c r="BG187" s="101">
        <v>1393</v>
      </c>
      <c r="BH187" s="102">
        <v>316</v>
      </c>
      <c r="BI187" s="103">
        <v>167</v>
      </c>
      <c r="BJ187" s="102">
        <v>612.93240000000003</v>
      </c>
      <c r="BK187" s="103">
        <v>167.74089999999998</v>
      </c>
      <c r="BL187" s="102">
        <v>83.8583</v>
      </c>
      <c r="BM187" s="104">
        <v>1876</v>
      </c>
      <c r="BN187" s="105">
        <v>864.53160000000003</v>
      </c>
      <c r="BO187" s="101">
        <v>3651</v>
      </c>
      <c r="BP187" s="102">
        <v>1746</v>
      </c>
      <c r="BQ187" s="103">
        <v>875</v>
      </c>
      <c r="BR187" s="102">
        <v>3331.8988999999997</v>
      </c>
      <c r="BS187" s="103">
        <v>1252.9005999999999</v>
      </c>
      <c r="BT187" s="102">
        <v>1593.3425999999999</v>
      </c>
      <c r="BU187" s="104">
        <v>6272</v>
      </c>
      <c r="BV187" s="105">
        <v>6178.1420999999991</v>
      </c>
      <c r="BW187" s="108">
        <v>15354</v>
      </c>
      <c r="BX187" s="109">
        <f t="shared" si="186"/>
        <v>9368</v>
      </c>
      <c r="BY187" s="110">
        <f t="shared" si="187"/>
        <v>0.61013416699231471</v>
      </c>
      <c r="BZ187" s="108">
        <v>13865.3586</v>
      </c>
      <c r="CA187" s="109">
        <f t="shared" si="188"/>
        <v>8043.8839999999982</v>
      </c>
      <c r="CB187" s="110">
        <f t="shared" si="189"/>
        <v>0.58014251430900599</v>
      </c>
    </row>
    <row r="188" spans="1:80" s="45" customFormat="1" x14ac:dyDescent="0.25">
      <c r="A188" s="93" t="s">
        <v>606</v>
      </c>
      <c r="B188" s="94" t="s">
        <v>607</v>
      </c>
      <c r="C188" s="95" t="s">
        <v>82</v>
      </c>
      <c r="D188" s="94" t="s">
        <v>628</v>
      </c>
      <c r="E188" s="95" t="s">
        <v>629</v>
      </c>
      <c r="F188" s="94" t="s">
        <v>630</v>
      </c>
      <c r="G188" s="95" t="s">
        <v>631</v>
      </c>
      <c r="H188" s="95" t="s">
        <v>27</v>
      </c>
      <c r="I188" s="96" t="s">
        <v>88</v>
      </c>
      <c r="J188" s="97">
        <v>1</v>
      </c>
      <c r="K188" s="97">
        <v>7</v>
      </c>
      <c r="L188" s="98">
        <f t="shared" si="190"/>
        <v>5</v>
      </c>
      <c r="M188" s="205">
        <f t="shared" si="191"/>
        <v>9.1340181907178047E-2</v>
      </c>
      <c r="N188" s="206">
        <f t="shared" si="192"/>
        <v>0.10922579263916202</v>
      </c>
      <c r="O188" s="206">
        <f t="shared" si="193"/>
        <v>5.398200810223934E-2</v>
      </c>
      <c r="P188" s="206">
        <f t="shared" si="194"/>
        <v>9.3409414334229238E-2</v>
      </c>
      <c r="Q188" s="206">
        <f t="shared" si="195"/>
        <v>9.9582615120871715E-2</v>
      </c>
      <c r="R188" s="207">
        <f t="shared" si="196"/>
        <v>3.9692993561755312E-2</v>
      </c>
      <c r="S188" s="208">
        <f t="shared" si="197"/>
        <v>5.979760580194491E-2</v>
      </c>
      <c r="T188" s="99">
        <f t="shared" si="150"/>
        <v>10.260548484848485</v>
      </c>
      <c r="U188" s="100">
        <f t="shared" si="151"/>
        <v>0.7985497772828507</v>
      </c>
      <c r="V188" s="100">
        <f t="shared" si="152"/>
        <v>1.0098047645125958</v>
      </c>
      <c r="W188" s="100">
        <f t="shared" si="153"/>
        <v>0.70542667057444319</v>
      </c>
      <c r="X188" s="100">
        <f t="shared" si="154"/>
        <v>0.53911480477223428</v>
      </c>
      <c r="Y188" s="180">
        <f t="shared" si="155"/>
        <v>0.80120224334008427</v>
      </c>
      <c r="Z188" s="186">
        <f t="shared" si="156"/>
        <v>0.84141168823242185</v>
      </c>
      <c r="AA188" s="101">
        <v>89</v>
      </c>
      <c r="AB188" s="102">
        <v>8</v>
      </c>
      <c r="AC188" s="103">
        <v>2</v>
      </c>
      <c r="AD188" s="102">
        <v>1003.7406</v>
      </c>
      <c r="AE188" s="103">
        <v>10.9922</v>
      </c>
      <c r="AF188" s="102">
        <v>1.0615000000000001</v>
      </c>
      <c r="AG188" s="104">
        <v>99</v>
      </c>
      <c r="AH188" s="105">
        <v>1015.7943</v>
      </c>
      <c r="AI188" s="106">
        <v>3885</v>
      </c>
      <c r="AJ188" s="102">
        <v>548</v>
      </c>
      <c r="AK188" s="103">
        <v>57</v>
      </c>
      <c r="AL188" s="102">
        <v>2802.0805999999998</v>
      </c>
      <c r="AM188" s="103">
        <v>750.7405</v>
      </c>
      <c r="AN188" s="102">
        <v>32.667400000000001</v>
      </c>
      <c r="AO188" s="104">
        <v>4490</v>
      </c>
      <c r="AP188" s="107">
        <v>3585.4884999999995</v>
      </c>
      <c r="AQ188" s="101">
        <v>705</v>
      </c>
      <c r="AR188" s="102">
        <v>763</v>
      </c>
      <c r="AS188" s="103">
        <v>358</v>
      </c>
      <c r="AT188" s="102">
        <v>583.0945999999999</v>
      </c>
      <c r="AU188" s="103">
        <v>1011.5997</v>
      </c>
      <c r="AV188" s="102">
        <v>249.20920000000001</v>
      </c>
      <c r="AW188" s="104">
        <v>1826</v>
      </c>
      <c r="AX188" s="105">
        <v>1843.9034999999999</v>
      </c>
      <c r="AY188" s="106">
        <v>274</v>
      </c>
      <c r="AZ188" s="102">
        <v>1335</v>
      </c>
      <c r="BA188" s="103">
        <v>97</v>
      </c>
      <c r="BB188" s="102">
        <v>89.817899999999995</v>
      </c>
      <c r="BC188" s="103">
        <v>1032.6112000000001</v>
      </c>
      <c r="BD188" s="102">
        <v>81.028800000000004</v>
      </c>
      <c r="BE188" s="104">
        <v>1706</v>
      </c>
      <c r="BF188" s="107">
        <v>1203.4579000000001</v>
      </c>
      <c r="BG188" s="101">
        <v>1214</v>
      </c>
      <c r="BH188" s="102">
        <v>463</v>
      </c>
      <c r="BI188" s="103">
        <v>167</v>
      </c>
      <c r="BJ188" s="102">
        <v>617.4914</v>
      </c>
      <c r="BK188" s="103">
        <v>287.43540000000002</v>
      </c>
      <c r="BL188" s="102">
        <v>89.200900000000004</v>
      </c>
      <c r="BM188" s="104">
        <v>1844</v>
      </c>
      <c r="BN188" s="105">
        <v>994.1277</v>
      </c>
      <c r="BO188" s="101">
        <v>3463</v>
      </c>
      <c r="BP188" s="102">
        <v>2765</v>
      </c>
      <c r="BQ188" s="103">
        <v>191</v>
      </c>
      <c r="BR188" s="102">
        <v>2386.3939</v>
      </c>
      <c r="BS188" s="103">
        <v>2554.6545000000006</v>
      </c>
      <c r="BT188" s="102">
        <v>201.86879999999999</v>
      </c>
      <c r="BU188" s="104">
        <v>6419</v>
      </c>
      <c r="BV188" s="105">
        <v>5142.9172000000008</v>
      </c>
      <c r="BW188" s="108">
        <v>16384</v>
      </c>
      <c r="BX188" s="109">
        <f t="shared" si="186"/>
        <v>9630</v>
      </c>
      <c r="BY188" s="110">
        <f t="shared" si="187"/>
        <v>0.5877685546875</v>
      </c>
      <c r="BZ188" s="108">
        <v>13785.6891</v>
      </c>
      <c r="CA188" s="109">
        <f t="shared" si="188"/>
        <v>7482.6189999999997</v>
      </c>
      <c r="CB188" s="110">
        <f t="shared" si="189"/>
        <v>0.54278164448086963</v>
      </c>
    </row>
    <row r="189" spans="1:80" s="45" customFormat="1" x14ac:dyDescent="0.25">
      <c r="A189" s="93" t="s">
        <v>606</v>
      </c>
      <c r="B189" s="94" t="s">
        <v>607</v>
      </c>
      <c r="C189" s="95" t="s">
        <v>82</v>
      </c>
      <c r="D189" s="94" t="s">
        <v>632</v>
      </c>
      <c r="E189" s="95" t="s">
        <v>633</v>
      </c>
      <c r="F189" s="94" t="s">
        <v>634</v>
      </c>
      <c r="G189" s="95" t="s">
        <v>635</v>
      </c>
      <c r="H189" s="173" t="s">
        <v>104</v>
      </c>
      <c r="I189" s="96" t="s">
        <v>88</v>
      </c>
      <c r="J189" s="97">
        <v>2</v>
      </c>
      <c r="K189" s="97">
        <v>5</v>
      </c>
      <c r="L189" s="98">
        <f t="shared" si="190"/>
        <v>5</v>
      </c>
      <c r="M189" s="205">
        <f t="shared" si="191"/>
        <v>0.10369470771135134</v>
      </c>
      <c r="N189" s="206">
        <f t="shared" si="192"/>
        <v>0.12152131146749937</v>
      </c>
      <c r="O189" s="206">
        <f t="shared" si="193"/>
        <v>0.10279282835145495</v>
      </c>
      <c r="P189" s="206">
        <f t="shared" si="194"/>
        <v>0.10144100335978291</v>
      </c>
      <c r="Q189" s="206">
        <f t="shared" si="195"/>
        <v>6.0475194677786587E-2</v>
      </c>
      <c r="R189" s="207">
        <f t="shared" si="196"/>
        <v>2.185765807004179E-2</v>
      </c>
      <c r="S189" s="208">
        <f t="shared" si="197"/>
        <v>5.8107963052718488E-2</v>
      </c>
      <c r="T189" s="99">
        <f t="shared" si="150"/>
        <v>10.296330357142855</v>
      </c>
      <c r="U189" s="100">
        <f t="shared" si="151"/>
        <v>1.1589500290528763</v>
      </c>
      <c r="V189" s="100">
        <f t="shared" si="152"/>
        <v>1.063346729254997</v>
      </c>
      <c r="W189" s="100">
        <f t="shared" si="153"/>
        <v>0.58897449301487159</v>
      </c>
      <c r="X189" s="100">
        <f t="shared" si="154"/>
        <v>0.51600042735042728</v>
      </c>
      <c r="Y189" s="180">
        <f t="shared" si="155"/>
        <v>0.86316351722035978</v>
      </c>
      <c r="Z189" s="186">
        <f t="shared" si="156"/>
        <v>0.99040073192370237</v>
      </c>
      <c r="AA189" s="101">
        <v>97</v>
      </c>
      <c r="AB189" s="102">
        <v>11</v>
      </c>
      <c r="AC189" s="103">
        <v>4</v>
      </c>
      <c r="AD189" s="102">
        <v>1097.8191999999999</v>
      </c>
      <c r="AE189" s="103">
        <v>39.111199999999997</v>
      </c>
      <c r="AF189" s="102">
        <v>16.258600000000001</v>
      </c>
      <c r="AG189" s="104">
        <v>112</v>
      </c>
      <c r="AH189" s="105">
        <v>1153.1889999999999</v>
      </c>
      <c r="AI189" s="106">
        <v>2529</v>
      </c>
      <c r="AJ189" s="102">
        <v>863</v>
      </c>
      <c r="AK189" s="103">
        <v>50</v>
      </c>
      <c r="AL189" s="102">
        <v>2303.7777999999998</v>
      </c>
      <c r="AM189" s="103">
        <v>1637.4078999999999</v>
      </c>
      <c r="AN189" s="102">
        <v>47.920299999999997</v>
      </c>
      <c r="AO189" s="104">
        <v>3442</v>
      </c>
      <c r="AP189" s="107">
        <v>3989.1059999999998</v>
      </c>
      <c r="AQ189" s="101">
        <v>643</v>
      </c>
      <c r="AR189" s="102">
        <v>1979</v>
      </c>
      <c r="AS189" s="103">
        <v>680</v>
      </c>
      <c r="AT189" s="102">
        <v>646.92489999999998</v>
      </c>
      <c r="AU189" s="103">
        <v>2289.4339</v>
      </c>
      <c r="AV189" s="102">
        <v>574.81209999999999</v>
      </c>
      <c r="AW189" s="104">
        <v>3302</v>
      </c>
      <c r="AX189" s="105">
        <v>3511.1709000000001</v>
      </c>
      <c r="AY189" s="106">
        <v>270</v>
      </c>
      <c r="AZ189" s="102">
        <v>1921</v>
      </c>
      <c r="BA189" s="103">
        <v>28</v>
      </c>
      <c r="BB189" s="102">
        <v>92.583799999999997</v>
      </c>
      <c r="BC189" s="103">
        <v>1187.7854</v>
      </c>
      <c r="BD189" s="102">
        <v>26.565200000000001</v>
      </c>
      <c r="BE189" s="104">
        <v>2219</v>
      </c>
      <c r="BF189" s="107">
        <v>1306.9344000000001</v>
      </c>
      <c r="BG189" s="101">
        <v>1014</v>
      </c>
      <c r="BH189" s="102">
        <v>84</v>
      </c>
      <c r="BI189" s="103">
        <v>72</v>
      </c>
      <c r="BJ189" s="102">
        <v>520.06569999999999</v>
      </c>
      <c r="BK189" s="103">
        <v>51.914999999999999</v>
      </c>
      <c r="BL189" s="102">
        <v>31.739799999999999</v>
      </c>
      <c r="BM189" s="104">
        <v>1170</v>
      </c>
      <c r="BN189" s="105">
        <v>603.7204999999999</v>
      </c>
      <c r="BO189" s="101">
        <v>2133</v>
      </c>
      <c r="BP189" s="102">
        <v>1126</v>
      </c>
      <c r="BQ189" s="103">
        <v>22</v>
      </c>
      <c r="BR189" s="102">
        <v>2044.9265000000003</v>
      </c>
      <c r="BS189" s="103">
        <v>767.20760000000007</v>
      </c>
      <c r="BT189" s="102">
        <v>19.9054</v>
      </c>
      <c r="BU189" s="104">
        <v>3281</v>
      </c>
      <c r="BV189" s="105">
        <v>2832.0395000000003</v>
      </c>
      <c r="BW189" s="108">
        <v>13526</v>
      </c>
      <c r="BX189" s="109">
        <f t="shared" si="186"/>
        <v>6686</v>
      </c>
      <c r="BY189" s="110">
        <f t="shared" si="187"/>
        <v>0.4943072600916753</v>
      </c>
      <c r="BZ189" s="108">
        <v>13396.160299999998</v>
      </c>
      <c r="CA189" s="109">
        <f t="shared" si="188"/>
        <v>6706.0979000000007</v>
      </c>
      <c r="CB189" s="110">
        <f t="shared" si="189"/>
        <v>0.50059851105245445</v>
      </c>
    </row>
    <row r="190" spans="1:80" s="45" customFormat="1" x14ac:dyDescent="0.25">
      <c r="A190" s="93" t="s">
        <v>606</v>
      </c>
      <c r="B190" s="94" t="s">
        <v>607</v>
      </c>
      <c r="C190" s="95" t="s">
        <v>82</v>
      </c>
      <c r="D190" s="94" t="s">
        <v>636</v>
      </c>
      <c r="E190" s="95" t="s">
        <v>637</v>
      </c>
      <c r="F190" s="94" t="s">
        <v>638</v>
      </c>
      <c r="G190" s="95" t="s">
        <v>639</v>
      </c>
      <c r="H190" s="95" t="s">
        <v>27</v>
      </c>
      <c r="I190" s="96" t="s">
        <v>88</v>
      </c>
      <c r="J190" s="97">
        <v>1</v>
      </c>
      <c r="K190" s="97">
        <v>5</v>
      </c>
      <c r="L190" s="98">
        <f t="shared" si="190"/>
        <v>5</v>
      </c>
      <c r="M190" s="205">
        <f t="shared" si="191"/>
        <v>3.9340413720832607E-2</v>
      </c>
      <c r="N190" s="206">
        <f t="shared" si="192"/>
        <v>9.1892829897900777E-2</v>
      </c>
      <c r="O190" s="206">
        <f t="shared" si="193"/>
        <v>8.8370648412212538E-2</v>
      </c>
      <c r="P190" s="206">
        <f t="shared" si="194"/>
        <v>5.9871017072624905E-2</v>
      </c>
      <c r="Q190" s="206">
        <f t="shared" si="195"/>
        <v>0.10455540656477469</v>
      </c>
      <c r="R190" s="207">
        <f t="shared" si="196"/>
        <v>2.4273598708742898E-2</v>
      </c>
      <c r="S190" s="208">
        <f t="shared" si="197"/>
        <v>4.9591375669701274E-2</v>
      </c>
      <c r="T190" s="99">
        <f t="shared" si="150"/>
        <v>5.7566421052631576</v>
      </c>
      <c r="U190" s="100">
        <f t="shared" si="151"/>
        <v>0.84119071388733968</v>
      </c>
      <c r="V190" s="100">
        <f t="shared" si="152"/>
        <v>0.992614863531733</v>
      </c>
      <c r="W190" s="100">
        <f t="shared" si="153"/>
        <v>0.58927394957983181</v>
      </c>
      <c r="X190" s="100">
        <f t="shared" si="154"/>
        <v>0.47059098286744816</v>
      </c>
      <c r="Y190" s="180">
        <f t="shared" si="155"/>
        <v>0.88072433492019031</v>
      </c>
      <c r="Z190" s="186">
        <f t="shared" si="156"/>
        <v>0.82840036953843932</v>
      </c>
      <c r="AA190" s="101">
        <v>67</v>
      </c>
      <c r="AB190" s="102">
        <v>8</v>
      </c>
      <c r="AC190" s="103">
        <v>1</v>
      </c>
      <c r="AD190" s="102">
        <v>403.76679999999999</v>
      </c>
      <c r="AE190" s="103">
        <v>32.922800000000002</v>
      </c>
      <c r="AF190" s="102">
        <v>0.81520000000000004</v>
      </c>
      <c r="AG190" s="104">
        <v>76</v>
      </c>
      <c r="AH190" s="105">
        <v>437.50479999999999</v>
      </c>
      <c r="AI190" s="106">
        <v>3326</v>
      </c>
      <c r="AJ190" s="102">
        <v>73</v>
      </c>
      <c r="AK190" s="103">
        <v>187</v>
      </c>
      <c r="AL190" s="102">
        <v>2822.8642999999997</v>
      </c>
      <c r="AM190" s="103">
        <v>122.79050000000001</v>
      </c>
      <c r="AN190" s="102">
        <v>70.855099999999993</v>
      </c>
      <c r="AO190" s="104">
        <v>3586</v>
      </c>
      <c r="AP190" s="107">
        <v>3016.5099</v>
      </c>
      <c r="AQ190" s="101">
        <v>1653</v>
      </c>
      <c r="AR190" s="102">
        <v>1124</v>
      </c>
      <c r="AS190" s="103">
        <v>264</v>
      </c>
      <c r="AT190" s="102">
        <v>1225.5817</v>
      </c>
      <c r="AU190" s="103">
        <v>1624.4848999999999</v>
      </c>
      <c r="AV190" s="102">
        <v>168.4752</v>
      </c>
      <c r="AW190" s="104">
        <v>3041</v>
      </c>
      <c r="AX190" s="105">
        <v>3018.5418</v>
      </c>
      <c r="AY190" s="106">
        <v>204</v>
      </c>
      <c r="AZ190" s="102">
        <v>1099</v>
      </c>
      <c r="BA190" s="103">
        <v>6</v>
      </c>
      <c r="BB190" s="102">
        <v>69.953100000000006</v>
      </c>
      <c r="BC190" s="103">
        <v>694.36699999999996</v>
      </c>
      <c r="BD190" s="102">
        <v>7.0395000000000003</v>
      </c>
      <c r="BE190" s="104">
        <v>1309</v>
      </c>
      <c r="BF190" s="107">
        <v>771.35959999999989</v>
      </c>
      <c r="BG190" s="101">
        <v>1572</v>
      </c>
      <c r="BH190" s="102">
        <v>557</v>
      </c>
      <c r="BI190" s="103">
        <v>89</v>
      </c>
      <c r="BJ190" s="102">
        <v>684.51350000000002</v>
      </c>
      <c r="BK190" s="103">
        <v>314.14089999999999</v>
      </c>
      <c r="BL190" s="102">
        <v>45.116399999999999</v>
      </c>
      <c r="BM190" s="104">
        <v>2218</v>
      </c>
      <c r="BN190" s="105">
        <v>1043.7708</v>
      </c>
      <c r="BO190" s="101">
        <v>1788</v>
      </c>
      <c r="BP190" s="102">
        <v>1755</v>
      </c>
      <c r="BQ190" s="103">
        <v>28</v>
      </c>
      <c r="BR190" s="102">
        <v>1672.0493999999999</v>
      </c>
      <c r="BS190" s="103">
        <v>1442.4584</v>
      </c>
      <c r="BT190" s="102">
        <v>30.558799999999998</v>
      </c>
      <c r="BU190" s="104">
        <v>3571</v>
      </c>
      <c r="BV190" s="105">
        <v>3145.0665999999997</v>
      </c>
      <c r="BW190" s="108">
        <v>13801</v>
      </c>
      <c r="BX190" s="109">
        <f t="shared" si="186"/>
        <v>8610</v>
      </c>
      <c r="BY190" s="110">
        <f t="shared" si="187"/>
        <v>0.62386783566408233</v>
      </c>
      <c r="BZ190" s="108">
        <v>11432.753500000001</v>
      </c>
      <c r="CA190" s="109">
        <f t="shared" si="188"/>
        <v>6878.728799999999</v>
      </c>
      <c r="CB190" s="110">
        <f t="shared" si="189"/>
        <v>0.60166860065687577</v>
      </c>
    </row>
    <row r="191" spans="1:80" s="45" customFormat="1" x14ac:dyDescent="0.25">
      <c r="A191" s="93" t="s">
        <v>606</v>
      </c>
      <c r="B191" s="94" t="s">
        <v>607</v>
      </c>
      <c r="C191" s="95" t="s">
        <v>82</v>
      </c>
      <c r="D191" s="94" t="s">
        <v>640</v>
      </c>
      <c r="E191" s="95" t="s">
        <v>641</v>
      </c>
      <c r="F191" s="94" t="s">
        <v>642</v>
      </c>
      <c r="G191" s="95" t="s">
        <v>643</v>
      </c>
      <c r="H191" s="95" t="s">
        <v>27</v>
      </c>
      <c r="I191" s="96" t="s">
        <v>88</v>
      </c>
      <c r="J191" s="97">
        <v>1</v>
      </c>
      <c r="K191" s="97">
        <v>6</v>
      </c>
      <c r="L191" s="98">
        <f t="shared" si="190"/>
        <v>5</v>
      </c>
      <c r="M191" s="205">
        <f t="shared" si="191"/>
        <v>4.510540709845242E-2</v>
      </c>
      <c r="N191" s="206">
        <f t="shared" si="192"/>
        <v>5.4803272110001085E-2</v>
      </c>
      <c r="O191" s="206">
        <f t="shared" si="193"/>
        <v>4.7784004714901837E-2</v>
      </c>
      <c r="P191" s="206">
        <f t="shared" si="194"/>
        <v>4.2306809378580501E-2</v>
      </c>
      <c r="Q191" s="206">
        <f t="shared" si="195"/>
        <v>6.0611437048687135E-2</v>
      </c>
      <c r="R191" s="207">
        <f t="shared" si="196"/>
        <v>3.3372415057816192E-2</v>
      </c>
      <c r="S191" s="208">
        <f t="shared" si="197"/>
        <v>4.080404338060447E-2</v>
      </c>
      <c r="T191" s="99">
        <f t="shared" si="150"/>
        <v>5.6361494382022475</v>
      </c>
      <c r="U191" s="100">
        <f t="shared" si="151"/>
        <v>0.76585508727117924</v>
      </c>
      <c r="V191" s="100">
        <f t="shared" si="152"/>
        <v>0.73061490599820944</v>
      </c>
      <c r="W191" s="100">
        <f t="shared" si="153"/>
        <v>0.46349302721088437</v>
      </c>
      <c r="X191" s="100">
        <f t="shared" si="154"/>
        <v>0.46905472868217052</v>
      </c>
      <c r="Y191" s="180">
        <f t="shared" si="155"/>
        <v>0.80416150269667097</v>
      </c>
      <c r="Z191" s="186">
        <f t="shared" si="156"/>
        <v>0.75165236915701161</v>
      </c>
      <c r="AA191" s="101">
        <v>81</v>
      </c>
      <c r="AB191" s="102">
        <v>6</v>
      </c>
      <c r="AC191" s="103">
        <v>2</v>
      </c>
      <c r="AD191" s="102">
        <v>476.77719999999999</v>
      </c>
      <c r="AE191" s="103">
        <v>21.568199999999997</v>
      </c>
      <c r="AF191" s="102">
        <v>3.2719</v>
      </c>
      <c r="AG191" s="104">
        <v>89</v>
      </c>
      <c r="AH191" s="105">
        <v>501.6173</v>
      </c>
      <c r="AI191" s="106">
        <v>2221</v>
      </c>
      <c r="AJ191" s="102">
        <v>19</v>
      </c>
      <c r="AK191" s="103">
        <v>109</v>
      </c>
      <c r="AL191" s="102">
        <v>1711.93</v>
      </c>
      <c r="AM191" s="103">
        <v>41.820900000000002</v>
      </c>
      <c r="AN191" s="102">
        <v>45.242699999999999</v>
      </c>
      <c r="AO191" s="104">
        <v>2349</v>
      </c>
      <c r="AP191" s="107">
        <v>1798.9936</v>
      </c>
      <c r="AQ191" s="101">
        <v>1224</v>
      </c>
      <c r="AR191" s="102">
        <v>731</v>
      </c>
      <c r="AS191" s="103">
        <v>279</v>
      </c>
      <c r="AT191" s="102">
        <v>638.04039999999998</v>
      </c>
      <c r="AU191" s="103">
        <v>817.47980000000007</v>
      </c>
      <c r="AV191" s="102">
        <v>176.67349999999999</v>
      </c>
      <c r="AW191" s="104">
        <v>2234</v>
      </c>
      <c r="AX191" s="105">
        <v>1632.1936999999998</v>
      </c>
      <c r="AY191" s="106">
        <v>326</v>
      </c>
      <c r="AZ191" s="102">
        <v>848</v>
      </c>
      <c r="BA191" s="103">
        <v>2</v>
      </c>
      <c r="BB191" s="102">
        <v>100.556</v>
      </c>
      <c r="BC191" s="103">
        <v>442.56450000000001</v>
      </c>
      <c r="BD191" s="102">
        <v>1.9473</v>
      </c>
      <c r="BE191" s="104">
        <v>1176</v>
      </c>
      <c r="BF191" s="107">
        <v>545.06780000000003</v>
      </c>
      <c r="BG191" s="101">
        <v>1141</v>
      </c>
      <c r="BH191" s="102">
        <v>73</v>
      </c>
      <c r="BI191" s="103">
        <v>76</v>
      </c>
      <c r="BJ191" s="102">
        <v>520.78359999999998</v>
      </c>
      <c r="BK191" s="103">
        <v>50.603200000000001</v>
      </c>
      <c r="BL191" s="102">
        <v>33.693799999999996</v>
      </c>
      <c r="BM191" s="104">
        <v>1290</v>
      </c>
      <c r="BN191" s="105">
        <v>605.0806</v>
      </c>
      <c r="BO191" s="101">
        <v>3650</v>
      </c>
      <c r="BP191" s="102">
        <v>1558</v>
      </c>
      <c r="BQ191" s="103">
        <v>169</v>
      </c>
      <c r="BR191" s="102">
        <v>2611.2367999999997</v>
      </c>
      <c r="BS191" s="103">
        <v>1534.2711000000002</v>
      </c>
      <c r="BT191" s="102">
        <v>178.46850000000001</v>
      </c>
      <c r="BU191" s="104">
        <v>5377</v>
      </c>
      <c r="BV191" s="105">
        <v>4323.9763999999996</v>
      </c>
      <c r="BW191" s="108">
        <v>12515</v>
      </c>
      <c r="BX191" s="109">
        <f t="shared" si="186"/>
        <v>8643</v>
      </c>
      <c r="BY191" s="110">
        <f t="shared" si="187"/>
        <v>0.69061126648022375</v>
      </c>
      <c r="BZ191" s="108">
        <v>9406.9294000000009</v>
      </c>
      <c r="CA191" s="109">
        <f t="shared" si="188"/>
        <v>6059.3239999999996</v>
      </c>
      <c r="CB191" s="110">
        <f t="shared" si="189"/>
        <v>0.6441340996988878</v>
      </c>
    </row>
    <row r="192" spans="1:80" s="45" customFormat="1" x14ac:dyDescent="0.25">
      <c r="A192" s="93" t="s">
        <v>606</v>
      </c>
      <c r="B192" s="94" t="s">
        <v>607</v>
      </c>
      <c r="C192" s="95" t="s">
        <v>82</v>
      </c>
      <c r="D192" s="94" t="s">
        <v>644</v>
      </c>
      <c r="E192" s="111" t="s">
        <v>645</v>
      </c>
      <c r="F192" s="192" t="s">
        <v>646</v>
      </c>
      <c r="G192" s="111" t="s">
        <v>647</v>
      </c>
      <c r="H192" s="111" t="s">
        <v>27</v>
      </c>
      <c r="I192" s="96" t="s">
        <v>88</v>
      </c>
      <c r="J192" s="97">
        <v>1</v>
      </c>
      <c r="K192" s="97">
        <v>7</v>
      </c>
      <c r="L192" s="98">
        <f t="shared" si="190"/>
        <v>5</v>
      </c>
      <c r="M192" s="205">
        <f t="shared" si="191"/>
        <v>6.711510649468036E-2</v>
      </c>
      <c r="N192" s="206">
        <f t="shared" si="192"/>
        <v>5.2988936160915621E-2</v>
      </c>
      <c r="O192" s="206">
        <f t="shared" si="193"/>
        <v>7.2448290265932372E-2</v>
      </c>
      <c r="P192" s="206">
        <f t="shared" si="194"/>
        <v>6.3152631370442205E-2</v>
      </c>
      <c r="Q192" s="206">
        <f t="shared" si="195"/>
        <v>8.1028599949215407E-2</v>
      </c>
      <c r="R192" s="207">
        <f t="shared" si="196"/>
        <v>1.8125842252402408E-2</v>
      </c>
      <c r="S192" s="208">
        <f t="shared" si="197"/>
        <v>3.8742025263864492E-2</v>
      </c>
      <c r="T192" s="99">
        <f t="shared" si="150"/>
        <v>5.4480817518248177</v>
      </c>
      <c r="U192" s="100">
        <f t="shared" si="151"/>
        <v>0.8530826385483079</v>
      </c>
      <c r="V192" s="100">
        <f t="shared" si="152"/>
        <v>0.91417436276320652</v>
      </c>
      <c r="W192" s="100">
        <f t="shared" si="153"/>
        <v>0.51333684542586744</v>
      </c>
      <c r="X192" s="100">
        <f t="shared" si="154"/>
        <v>0.49203406326034071</v>
      </c>
      <c r="Y192" s="180">
        <f t="shared" si="155"/>
        <v>0.8750066691505215</v>
      </c>
      <c r="Z192" s="186">
        <f t="shared" si="156"/>
        <v>0.82730210263060389</v>
      </c>
      <c r="AA192" s="101">
        <v>124</v>
      </c>
      <c r="AB192" s="102">
        <v>12</v>
      </c>
      <c r="AC192" s="103">
        <v>1</v>
      </c>
      <c r="AD192" s="102">
        <v>709.09029999999996</v>
      </c>
      <c r="AE192" s="103">
        <v>36.718699999999998</v>
      </c>
      <c r="AF192" s="102">
        <v>0.57820000000000005</v>
      </c>
      <c r="AG192" s="104">
        <v>137</v>
      </c>
      <c r="AH192" s="105">
        <v>746.38720000000001</v>
      </c>
      <c r="AI192" s="106">
        <v>1980</v>
      </c>
      <c r="AJ192" s="102">
        <v>19</v>
      </c>
      <c r="AK192" s="103">
        <v>40</v>
      </c>
      <c r="AL192" s="102">
        <v>1692.1651999999999</v>
      </c>
      <c r="AM192" s="103">
        <v>25.696700000000003</v>
      </c>
      <c r="AN192" s="102">
        <v>21.573599999999999</v>
      </c>
      <c r="AO192" s="104">
        <v>2039</v>
      </c>
      <c r="AP192" s="107">
        <v>1739.4354999999998</v>
      </c>
      <c r="AQ192" s="101">
        <v>1507</v>
      </c>
      <c r="AR192" s="102">
        <v>924</v>
      </c>
      <c r="AS192" s="103">
        <v>276</v>
      </c>
      <c r="AT192" s="102">
        <v>1130.9268999999999</v>
      </c>
      <c r="AU192" s="103">
        <v>1147.8615</v>
      </c>
      <c r="AV192" s="102">
        <v>195.88159999999999</v>
      </c>
      <c r="AW192" s="104">
        <v>2707</v>
      </c>
      <c r="AX192" s="105">
        <v>2474.67</v>
      </c>
      <c r="AY192" s="106">
        <v>268</v>
      </c>
      <c r="AZ192" s="102">
        <v>1302</v>
      </c>
      <c r="BA192" s="103">
        <v>15</v>
      </c>
      <c r="BB192" s="102">
        <v>83.097499999999997</v>
      </c>
      <c r="BC192" s="103">
        <v>719.4369999999999</v>
      </c>
      <c r="BD192" s="102">
        <v>11.1044</v>
      </c>
      <c r="BE192" s="104">
        <v>1585</v>
      </c>
      <c r="BF192" s="107">
        <v>813.63889999999992</v>
      </c>
      <c r="BG192" s="101">
        <v>1465</v>
      </c>
      <c r="BH192" s="102">
        <v>109</v>
      </c>
      <c r="BI192" s="103">
        <v>70</v>
      </c>
      <c r="BJ192" s="102">
        <v>695.69630000000006</v>
      </c>
      <c r="BK192" s="103">
        <v>81.904899999999998</v>
      </c>
      <c r="BL192" s="102">
        <v>31.302800000000001</v>
      </c>
      <c r="BM192" s="104">
        <v>1644</v>
      </c>
      <c r="BN192" s="105">
        <v>808.90400000000011</v>
      </c>
      <c r="BO192" s="101">
        <v>1115</v>
      </c>
      <c r="BP192" s="102">
        <v>1569</v>
      </c>
      <c r="BQ192" s="103"/>
      <c r="BR192" s="102">
        <v>342.89639999999997</v>
      </c>
      <c r="BS192" s="103">
        <v>2005.6215</v>
      </c>
      <c r="BT192" s="102"/>
      <c r="BU192" s="104">
        <v>2684</v>
      </c>
      <c r="BV192" s="105">
        <v>2348.5178999999998</v>
      </c>
      <c r="BW192" s="108">
        <v>10796</v>
      </c>
      <c r="BX192" s="109">
        <f t="shared" si="186"/>
        <v>6459</v>
      </c>
      <c r="BY192" s="110">
        <f t="shared" si="187"/>
        <v>0.59827713968136342</v>
      </c>
      <c r="BZ192" s="108">
        <v>8931.5535</v>
      </c>
      <c r="CA192" s="109">
        <f t="shared" si="188"/>
        <v>4653.8725999999988</v>
      </c>
      <c r="CB192" s="110">
        <f t="shared" si="189"/>
        <v>0.52105970142820046</v>
      </c>
    </row>
    <row r="193" spans="1:80" x14ac:dyDescent="0.25">
      <c r="A193" s="112" t="s">
        <v>606</v>
      </c>
      <c r="B193" s="113" t="s">
        <v>607</v>
      </c>
      <c r="C193" s="114" t="s">
        <v>82</v>
      </c>
      <c r="D193" s="113" t="s">
        <v>648</v>
      </c>
      <c r="E193" s="114" t="s">
        <v>649</v>
      </c>
      <c r="F193" s="113" t="s">
        <v>650</v>
      </c>
      <c r="G193" s="114" t="s">
        <v>639</v>
      </c>
      <c r="H193" s="114" t="s">
        <v>104</v>
      </c>
      <c r="I193" s="115"/>
      <c r="J193" s="116">
        <v>1</v>
      </c>
      <c r="K193" s="116">
        <v>18</v>
      </c>
      <c r="L193" s="117">
        <f t="shared" si="190"/>
        <v>2</v>
      </c>
      <c r="M193" s="209">
        <f t="shared" si="191"/>
        <v>9.2939210555811891E-2</v>
      </c>
      <c r="N193" s="210">
        <f t="shared" si="192"/>
        <v>0</v>
      </c>
      <c r="O193" s="210">
        <f t="shared" si="193"/>
        <v>8.4522097756116618E-2</v>
      </c>
      <c r="P193" s="210">
        <f t="shared" si="194"/>
        <v>0</v>
      </c>
      <c r="Q193" s="210">
        <f t="shared" si="195"/>
        <v>0</v>
      </c>
      <c r="R193" s="211">
        <f t="shared" si="196"/>
        <v>0.12536735123698822</v>
      </c>
      <c r="S193" s="212">
        <f t="shared" si="197"/>
        <v>8.7465320168761365E-2</v>
      </c>
      <c r="T193" s="118">
        <f t="shared" si="150"/>
        <v>8.8339923076923075</v>
      </c>
      <c r="U193" s="119" t="str">
        <f t="shared" si="151"/>
        <v>-</v>
      </c>
      <c r="V193" s="119">
        <f t="shared" si="152"/>
        <v>1.4435419999999999</v>
      </c>
      <c r="W193" s="119" t="str">
        <f t="shared" si="153"/>
        <v>-</v>
      </c>
      <c r="X193" s="119" t="str">
        <f t="shared" si="154"/>
        <v>-</v>
      </c>
      <c r="Y193" s="181">
        <f t="shared" si="155"/>
        <v>1.9439348133078025</v>
      </c>
      <c r="Z193" s="187">
        <f t="shared" si="156"/>
        <v>1.9253490308412105</v>
      </c>
      <c r="AA193" s="120">
        <v>69</v>
      </c>
      <c r="AB193" s="121">
        <v>40</v>
      </c>
      <c r="AC193" s="122">
        <v>8</v>
      </c>
      <c r="AD193" s="121">
        <v>717.71379999999999</v>
      </c>
      <c r="AE193" s="122">
        <v>273.87439999999998</v>
      </c>
      <c r="AF193" s="121">
        <v>41.988900000000001</v>
      </c>
      <c r="AG193" s="123">
        <v>117</v>
      </c>
      <c r="AH193" s="124">
        <v>1033.5771</v>
      </c>
      <c r="AI193" s="125"/>
      <c r="AJ193" s="121"/>
      <c r="AK193" s="122"/>
      <c r="AL193" s="121"/>
      <c r="AM193" s="122"/>
      <c r="AN193" s="121"/>
      <c r="AO193" s="123"/>
      <c r="AP193" s="126"/>
      <c r="AQ193" s="120">
        <v>281</v>
      </c>
      <c r="AR193" s="121">
        <v>1501</v>
      </c>
      <c r="AS193" s="122">
        <v>218</v>
      </c>
      <c r="AT193" s="121">
        <v>257.70819999999998</v>
      </c>
      <c r="AU193" s="122">
        <v>2213.1659</v>
      </c>
      <c r="AV193" s="121">
        <v>416.2099</v>
      </c>
      <c r="AW193" s="123">
        <v>2000</v>
      </c>
      <c r="AX193" s="124">
        <v>2887.0839999999998</v>
      </c>
      <c r="AY193" s="125"/>
      <c r="AZ193" s="121"/>
      <c r="BA193" s="122"/>
      <c r="BB193" s="121"/>
      <c r="BC193" s="122"/>
      <c r="BD193" s="121"/>
      <c r="BE193" s="123"/>
      <c r="BF193" s="126"/>
      <c r="BG193" s="120"/>
      <c r="BH193" s="121"/>
      <c r="BI193" s="122"/>
      <c r="BJ193" s="121"/>
      <c r="BK193" s="122"/>
      <c r="BL193" s="121"/>
      <c r="BM193" s="123"/>
      <c r="BN193" s="124"/>
      <c r="BO193" s="120">
        <v>3826</v>
      </c>
      <c r="BP193" s="121">
        <v>2422</v>
      </c>
      <c r="BQ193" s="122">
        <v>2108</v>
      </c>
      <c r="BR193" s="121">
        <v>2254.6976</v>
      </c>
      <c r="BS193" s="122">
        <v>5029.6068999999989</v>
      </c>
      <c r="BT193" s="121">
        <v>8959.2147999999997</v>
      </c>
      <c r="BU193" s="123">
        <v>8356</v>
      </c>
      <c r="BV193" s="124">
        <v>16243.519299999998</v>
      </c>
      <c r="BW193" s="127">
        <v>10473</v>
      </c>
      <c r="BX193" s="128">
        <f t="shared" si="186"/>
        <v>4176</v>
      </c>
      <c r="BY193" s="129">
        <f t="shared" si="187"/>
        <v>0.39873961615582926</v>
      </c>
      <c r="BZ193" s="127">
        <v>20164.180399999997</v>
      </c>
      <c r="CA193" s="128">
        <f t="shared" si="188"/>
        <v>3230.1196</v>
      </c>
      <c r="CB193" s="129">
        <f t="shared" si="189"/>
        <v>0.16019096913058764</v>
      </c>
    </row>
    <row r="194" spans="1:80" x14ac:dyDescent="0.25">
      <c r="A194" s="112" t="s">
        <v>606</v>
      </c>
      <c r="B194" s="113" t="s">
        <v>607</v>
      </c>
      <c r="C194" s="114" t="s">
        <v>82</v>
      </c>
      <c r="D194" s="113" t="s">
        <v>651</v>
      </c>
      <c r="E194" s="114" t="s">
        <v>652</v>
      </c>
      <c r="F194" s="113" t="s">
        <v>653</v>
      </c>
      <c r="G194" s="114" t="s">
        <v>647</v>
      </c>
      <c r="H194" s="114" t="s">
        <v>104</v>
      </c>
      <c r="I194" s="115"/>
      <c r="J194" s="116">
        <v>1</v>
      </c>
      <c r="K194" s="116"/>
      <c r="L194" s="117">
        <f t="shared" si="190"/>
        <v>2</v>
      </c>
      <c r="M194" s="209">
        <f t="shared" si="191"/>
        <v>0</v>
      </c>
      <c r="N194" s="210">
        <f t="shared" si="192"/>
        <v>3.8219590656606552E-2</v>
      </c>
      <c r="O194" s="210">
        <f t="shared" si="193"/>
        <v>3.699167245010421E-3</v>
      </c>
      <c r="P194" s="210">
        <f t="shared" si="194"/>
        <v>0</v>
      </c>
      <c r="Q194" s="210">
        <f t="shared" si="195"/>
        <v>0</v>
      </c>
      <c r="R194" s="211">
        <f t="shared" si="196"/>
        <v>3.9645466167312078E-2</v>
      </c>
      <c r="S194" s="212">
        <f t="shared" si="197"/>
        <v>2.8271665154123115E-2</v>
      </c>
      <c r="T194" s="118" t="str">
        <f t="shared" si="150"/>
        <v>-</v>
      </c>
      <c r="U194" s="119">
        <f t="shared" si="151"/>
        <v>0.89296170818505327</v>
      </c>
      <c r="V194" s="119">
        <f t="shared" si="152"/>
        <v>0.69425934065934058</v>
      </c>
      <c r="W194" s="119" t="str">
        <f t="shared" si="153"/>
        <v>-</v>
      </c>
      <c r="X194" s="119" t="str">
        <f t="shared" si="154"/>
        <v>-</v>
      </c>
      <c r="Y194" s="181">
        <f t="shared" si="155"/>
        <v>1.2877310604161445</v>
      </c>
      <c r="Z194" s="187">
        <f t="shared" si="156"/>
        <v>1.1688890961262552</v>
      </c>
      <c r="AA194" s="120"/>
      <c r="AB194" s="121"/>
      <c r="AC194" s="122"/>
      <c r="AD194" s="121"/>
      <c r="AE194" s="122"/>
      <c r="AF194" s="121"/>
      <c r="AG194" s="123"/>
      <c r="AH194" s="124"/>
      <c r="AI194" s="125">
        <v>1368</v>
      </c>
      <c r="AJ194" s="121">
        <v>13</v>
      </c>
      <c r="AK194" s="122">
        <v>24</v>
      </c>
      <c r="AL194" s="121">
        <v>1227.7392</v>
      </c>
      <c r="AM194" s="122">
        <v>17.179600000000001</v>
      </c>
      <c r="AN194" s="121">
        <v>9.692400000000001</v>
      </c>
      <c r="AO194" s="123">
        <v>1405</v>
      </c>
      <c r="AP194" s="126">
        <v>1254.6111999999998</v>
      </c>
      <c r="AQ194" s="120">
        <v>12</v>
      </c>
      <c r="AR194" s="121">
        <v>30</v>
      </c>
      <c r="AS194" s="122">
        <v>140</v>
      </c>
      <c r="AT194" s="121">
        <v>5.1738999999999997</v>
      </c>
      <c r="AU194" s="122">
        <v>20.676600000000001</v>
      </c>
      <c r="AV194" s="121">
        <v>100.5047</v>
      </c>
      <c r="AW194" s="123">
        <v>182</v>
      </c>
      <c r="AX194" s="124">
        <v>126.3552</v>
      </c>
      <c r="AY194" s="125"/>
      <c r="AZ194" s="121"/>
      <c r="BA194" s="122"/>
      <c r="BB194" s="121"/>
      <c r="BC194" s="122"/>
      <c r="BD194" s="121"/>
      <c r="BE194" s="123"/>
      <c r="BF194" s="126"/>
      <c r="BG194" s="120"/>
      <c r="BH194" s="121"/>
      <c r="BI194" s="122"/>
      <c r="BJ194" s="121"/>
      <c r="BK194" s="122"/>
      <c r="BL194" s="121"/>
      <c r="BM194" s="123"/>
      <c r="BN194" s="124"/>
      <c r="BO194" s="120">
        <v>2091</v>
      </c>
      <c r="BP194" s="121">
        <v>1578</v>
      </c>
      <c r="BQ194" s="122">
        <v>320</v>
      </c>
      <c r="BR194" s="121">
        <v>1955.4521</v>
      </c>
      <c r="BS194" s="122">
        <v>2254.1908000000003</v>
      </c>
      <c r="BT194" s="121">
        <v>927.11629999999991</v>
      </c>
      <c r="BU194" s="123">
        <v>3989</v>
      </c>
      <c r="BV194" s="124">
        <v>5136.7592000000004</v>
      </c>
      <c r="BW194" s="127">
        <v>5576</v>
      </c>
      <c r="BX194" s="128">
        <f t="shared" si="186"/>
        <v>3471</v>
      </c>
      <c r="BY194" s="129">
        <f t="shared" si="187"/>
        <v>0.62248923959827829</v>
      </c>
      <c r="BZ194" s="127">
        <v>6517.7255999999998</v>
      </c>
      <c r="CA194" s="128">
        <f t="shared" si="188"/>
        <v>3188.3652000000002</v>
      </c>
      <c r="CB194" s="129">
        <f t="shared" si="189"/>
        <v>0.48918371156956963</v>
      </c>
    </row>
    <row r="195" spans="1:80" x14ac:dyDescent="0.25">
      <c r="A195" s="112" t="s">
        <v>606</v>
      </c>
      <c r="B195" s="113" t="s">
        <v>607</v>
      </c>
      <c r="C195" s="114" t="s">
        <v>82</v>
      </c>
      <c r="D195" s="113" t="s">
        <v>654</v>
      </c>
      <c r="E195" s="114" t="s">
        <v>655</v>
      </c>
      <c r="F195" s="113" t="s">
        <v>656</v>
      </c>
      <c r="G195" s="114" t="s">
        <v>657</v>
      </c>
      <c r="H195" s="114" t="s">
        <v>104</v>
      </c>
      <c r="I195" s="115"/>
      <c r="J195" s="116">
        <v>0</v>
      </c>
      <c r="K195" s="116"/>
      <c r="L195" s="117">
        <f t="shared" si="190"/>
        <v>2</v>
      </c>
      <c r="M195" s="209">
        <f t="shared" si="191"/>
        <v>0</v>
      </c>
      <c r="N195" s="210">
        <f t="shared" si="192"/>
        <v>4.2844199046765126E-2</v>
      </c>
      <c r="O195" s="210">
        <f t="shared" si="193"/>
        <v>6.5664820776691925E-3</v>
      </c>
      <c r="P195" s="210">
        <f t="shared" si="194"/>
        <v>0</v>
      </c>
      <c r="Q195" s="210">
        <f t="shared" si="195"/>
        <v>0</v>
      </c>
      <c r="R195" s="211">
        <f t="shared" si="196"/>
        <v>3.6903910394329533E-3</v>
      </c>
      <c r="S195" s="212">
        <f t="shared" si="197"/>
        <v>9.1475609126708615E-3</v>
      </c>
      <c r="T195" s="118" t="str">
        <f t="shared" si="150"/>
        <v>-</v>
      </c>
      <c r="U195" s="119">
        <f t="shared" si="151"/>
        <v>0.89353265565438367</v>
      </c>
      <c r="V195" s="119">
        <f t="shared" si="152"/>
        <v>0.53277007125890741</v>
      </c>
      <c r="W195" s="119" t="str">
        <f t="shared" si="153"/>
        <v>-</v>
      </c>
      <c r="X195" s="119" t="str">
        <f t="shared" si="154"/>
        <v>-</v>
      </c>
      <c r="Y195" s="181">
        <f t="shared" si="155"/>
        <v>1.1748262899262898</v>
      </c>
      <c r="Z195" s="187">
        <f t="shared" si="156"/>
        <v>0.87796457119067417</v>
      </c>
      <c r="AA195" s="120"/>
      <c r="AB195" s="121"/>
      <c r="AC195" s="122"/>
      <c r="AD195" s="121"/>
      <c r="AE195" s="122"/>
      <c r="AF195" s="121"/>
      <c r="AG195" s="123"/>
      <c r="AH195" s="124"/>
      <c r="AI195" s="125">
        <v>1530</v>
      </c>
      <c r="AJ195" s="121">
        <v>2</v>
      </c>
      <c r="AK195" s="122">
        <v>42</v>
      </c>
      <c r="AL195" s="121">
        <v>1383.4813000000001</v>
      </c>
      <c r="AM195" s="122">
        <v>2.6017000000000001</v>
      </c>
      <c r="AN195" s="121">
        <v>20.337399999999999</v>
      </c>
      <c r="AO195" s="123">
        <v>1574</v>
      </c>
      <c r="AP195" s="126">
        <v>1406.4204</v>
      </c>
      <c r="AQ195" s="120">
        <v>155</v>
      </c>
      <c r="AR195" s="121">
        <v>239</v>
      </c>
      <c r="AS195" s="122">
        <v>27</v>
      </c>
      <c r="AT195" s="121">
        <v>77.050899999999999</v>
      </c>
      <c r="AU195" s="122">
        <v>130.12639999999999</v>
      </c>
      <c r="AV195" s="121">
        <v>17.1189</v>
      </c>
      <c r="AW195" s="123">
        <v>421</v>
      </c>
      <c r="AX195" s="124">
        <v>224.2962</v>
      </c>
      <c r="AY195" s="125"/>
      <c r="AZ195" s="121"/>
      <c r="BA195" s="122"/>
      <c r="BB195" s="121"/>
      <c r="BC195" s="122"/>
      <c r="BD195" s="121"/>
      <c r="BE195" s="123"/>
      <c r="BF195" s="126"/>
      <c r="BG195" s="120"/>
      <c r="BH195" s="121"/>
      <c r="BI195" s="122"/>
      <c r="BJ195" s="121"/>
      <c r="BK195" s="122"/>
      <c r="BL195" s="121"/>
      <c r="BM195" s="123"/>
      <c r="BN195" s="124"/>
      <c r="BO195" s="120">
        <v>349</v>
      </c>
      <c r="BP195" s="121">
        <v>58</v>
      </c>
      <c r="BQ195" s="122"/>
      <c r="BR195" s="121">
        <v>467.04349999999999</v>
      </c>
      <c r="BS195" s="122">
        <v>11.110799999999999</v>
      </c>
      <c r="BT195" s="121"/>
      <c r="BU195" s="123">
        <v>407</v>
      </c>
      <c r="BV195" s="124">
        <v>478.15429999999998</v>
      </c>
      <c r="BW195" s="127">
        <v>2402</v>
      </c>
      <c r="BX195" s="128">
        <f t="shared" si="186"/>
        <v>2034</v>
      </c>
      <c r="BY195" s="129">
        <f t="shared" si="187"/>
        <v>0.84679433805162363</v>
      </c>
      <c r="BZ195" s="127">
        <v>2108.8708999999994</v>
      </c>
      <c r="CA195" s="128">
        <f t="shared" si="188"/>
        <v>1927.5757000000001</v>
      </c>
      <c r="CB195" s="196">
        <f t="shared" si="189"/>
        <v>0.91403210125380396</v>
      </c>
    </row>
    <row r="196" spans="1:80" x14ac:dyDescent="0.25">
      <c r="A196" s="112" t="s">
        <v>606</v>
      </c>
      <c r="B196" s="113" t="s">
        <v>607</v>
      </c>
      <c r="C196" s="114" t="s">
        <v>82</v>
      </c>
      <c r="D196" s="113" t="s">
        <v>658</v>
      </c>
      <c r="E196" s="114" t="s">
        <v>659</v>
      </c>
      <c r="F196" s="113" t="s">
        <v>660</v>
      </c>
      <c r="G196" s="114" t="s">
        <v>661</v>
      </c>
      <c r="H196" s="114" t="s">
        <v>87</v>
      </c>
      <c r="I196" s="115"/>
      <c r="J196" s="116">
        <v>0</v>
      </c>
      <c r="K196" s="116"/>
      <c r="L196" s="117">
        <f t="shared" si="190"/>
        <v>2</v>
      </c>
      <c r="M196" s="209">
        <f t="shared" si="191"/>
        <v>0</v>
      </c>
      <c r="N196" s="210">
        <f t="shared" si="192"/>
        <v>2.0806576469664412E-2</v>
      </c>
      <c r="O196" s="210">
        <f t="shared" si="193"/>
        <v>2.7439252358774927E-2</v>
      </c>
      <c r="P196" s="210">
        <f t="shared" si="194"/>
        <v>0</v>
      </c>
      <c r="Q196" s="210">
        <f t="shared" si="195"/>
        <v>0</v>
      </c>
      <c r="R196" s="211">
        <f t="shared" si="196"/>
        <v>3.0789940991359311E-3</v>
      </c>
      <c r="S196" s="212">
        <f t="shared" si="197"/>
        <v>8.7586204626909497E-3</v>
      </c>
      <c r="T196" s="118" t="str">
        <f t="shared" si="150"/>
        <v>-</v>
      </c>
      <c r="U196" s="119">
        <f t="shared" si="151"/>
        <v>0.7805769142857143</v>
      </c>
      <c r="V196" s="119">
        <f t="shared" si="152"/>
        <v>0.89690229665071763</v>
      </c>
      <c r="W196" s="119" t="str">
        <f t="shared" si="153"/>
        <v>-</v>
      </c>
      <c r="X196" s="119" t="str">
        <f t="shared" si="154"/>
        <v>-</v>
      </c>
      <c r="Y196" s="181">
        <f t="shared" si="155"/>
        <v>0.69259930555555538</v>
      </c>
      <c r="Z196" s="187">
        <f t="shared" si="156"/>
        <v>0.80897632211538451</v>
      </c>
      <c r="AA196" s="120"/>
      <c r="AB196" s="121"/>
      <c r="AC196" s="122"/>
      <c r="AD196" s="121"/>
      <c r="AE196" s="122"/>
      <c r="AF196" s="121"/>
      <c r="AG196" s="123"/>
      <c r="AH196" s="124"/>
      <c r="AI196" s="125">
        <v>859</v>
      </c>
      <c r="AJ196" s="121">
        <v>3</v>
      </c>
      <c r="AK196" s="122">
        <v>13</v>
      </c>
      <c r="AL196" s="121">
        <v>672.50800000000004</v>
      </c>
      <c r="AM196" s="122">
        <v>3.7563000000000004</v>
      </c>
      <c r="AN196" s="121">
        <v>6.7405000000000008</v>
      </c>
      <c r="AO196" s="123">
        <v>875</v>
      </c>
      <c r="AP196" s="126">
        <v>683.00480000000005</v>
      </c>
      <c r="AQ196" s="120">
        <v>552</v>
      </c>
      <c r="AR196" s="121">
        <v>337</v>
      </c>
      <c r="AS196" s="122">
        <v>156</v>
      </c>
      <c r="AT196" s="121">
        <v>404.8306</v>
      </c>
      <c r="AU196" s="122">
        <v>416.46239999999995</v>
      </c>
      <c r="AV196" s="121">
        <v>115.96990000000001</v>
      </c>
      <c r="AW196" s="123">
        <v>1045</v>
      </c>
      <c r="AX196" s="124">
        <v>937.26289999999995</v>
      </c>
      <c r="AY196" s="125"/>
      <c r="AZ196" s="121"/>
      <c r="BA196" s="122"/>
      <c r="BB196" s="121"/>
      <c r="BC196" s="122"/>
      <c r="BD196" s="121"/>
      <c r="BE196" s="123"/>
      <c r="BF196" s="126"/>
      <c r="BG196" s="120"/>
      <c r="BH196" s="121"/>
      <c r="BI196" s="122"/>
      <c r="BJ196" s="121"/>
      <c r="BK196" s="122"/>
      <c r="BL196" s="121"/>
      <c r="BM196" s="123"/>
      <c r="BN196" s="124"/>
      <c r="BO196" s="120">
        <v>68</v>
      </c>
      <c r="BP196" s="121">
        <v>487</v>
      </c>
      <c r="BQ196" s="122">
        <v>21</v>
      </c>
      <c r="BR196" s="121">
        <v>23.6233</v>
      </c>
      <c r="BS196" s="122">
        <v>341.03779999999995</v>
      </c>
      <c r="BT196" s="121">
        <v>34.2761</v>
      </c>
      <c r="BU196" s="123">
        <v>576</v>
      </c>
      <c r="BV196" s="124">
        <v>398.9371999999999</v>
      </c>
      <c r="BW196" s="127">
        <v>2496</v>
      </c>
      <c r="BX196" s="128">
        <f t="shared" si="186"/>
        <v>1479</v>
      </c>
      <c r="BY196" s="129">
        <f t="shared" si="187"/>
        <v>0.59254807692307687</v>
      </c>
      <c r="BZ196" s="127">
        <v>2019.2048999999997</v>
      </c>
      <c r="CA196" s="128">
        <f t="shared" si="188"/>
        <v>1100.9619</v>
      </c>
      <c r="CB196" s="196">
        <f t="shared" si="189"/>
        <v>0.54524525965641235</v>
      </c>
    </row>
    <row r="197" spans="1:80" x14ac:dyDescent="0.25">
      <c r="A197" s="112" t="s">
        <v>606</v>
      </c>
      <c r="B197" s="113" t="s">
        <v>607</v>
      </c>
      <c r="C197" s="114" t="s">
        <v>82</v>
      </c>
      <c r="D197" s="113" t="s">
        <v>662</v>
      </c>
      <c r="E197" s="114" t="s">
        <v>663</v>
      </c>
      <c r="F197" s="113" t="s">
        <v>664</v>
      </c>
      <c r="G197" s="114" t="s">
        <v>665</v>
      </c>
      <c r="H197" s="114" t="s">
        <v>27</v>
      </c>
      <c r="I197" s="115"/>
      <c r="J197" s="116">
        <v>0</v>
      </c>
      <c r="K197" s="116"/>
      <c r="L197" s="117">
        <f t="shared" si="190"/>
        <v>2</v>
      </c>
      <c r="M197" s="209">
        <f t="shared" si="191"/>
        <v>0</v>
      </c>
      <c r="N197" s="210">
        <f t="shared" si="192"/>
        <v>2.7459312210761106E-2</v>
      </c>
      <c r="O197" s="210">
        <f t="shared" si="193"/>
        <v>5.6343215123362718E-3</v>
      </c>
      <c r="P197" s="210">
        <f t="shared" si="194"/>
        <v>0</v>
      </c>
      <c r="Q197" s="210">
        <f t="shared" si="195"/>
        <v>0</v>
      </c>
      <c r="R197" s="211">
        <f t="shared" si="196"/>
        <v>0</v>
      </c>
      <c r="S197" s="212">
        <f t="shared" si="197"/>
        <v>4.7447290797028828E-3</v>
      </c>
      <c r="T197" s="118" t="str">
        <f t="shared" si="150"/>
        <v>-</v>
      </c>
      <c r="U197" s="119">
        <f t="shared" si="151"/>
        <v>0.77041888888888888</v>
      </c>
      <c r="V197" s="119">
        <f t="shared" si="152"/>
        <v>0.5693955621301775</v>
      </c>
      <c r="W197" s="119" t="str">
        <f t="shared" si="153"/>
        <v>-</v>
      </c>
      <c r="X197" s="119" t="str">
        <f t="shared" si="154"/>
        <v>-</v>
      </c>
      <c r="Y197" s="181" t="str">
        <f t="shared" si="155"/>
        <v>-</v>
      </c>
      <c r="Z197" s="187">
        <f t="shared" si="156"/>
        <v>0.7253619363395224</v>
      </c>
      <c r="AA197" s="120"/>
      <c r="AB197" s="121"/>
      <c r="AC197" s="122"/>
      <c r="AD197" s="121"/>
      <c r="AE197" s="122"/>
      <c r="AF197" s="121"/>
      <c r="AG197" s="123"/>
      <c r="AH197" s="124"/>
      <c r="AI197" s="125">
        <v>1130</v>
      </c>
      <c r="AJ197" s="121">
        <v>6</v>
      </c>
      <c r="AK197" s="122">
        <v>34</v>
      </c>
      <c r="AL197" s="121">
        <v>878.46299999999997</v>
      </c>
      <c r="AM197" s="122">
        <v>10.3477</v>
      </c>
      <c r="AN197" s="121">
        <v>12.579399999999998</v>
      </c>
      <c r="AO197" s="123">
        <v>1170</v>
      </c>
      <c r="AP197" s="126">
        <v>901.39009999999996</v>
      </c>
      <c r="AQ197" s="120">
        <v>80</v>
      </c>
      <c r="AR197" s="121">
        <v>171</v>
      </c>
      <c r="AS197" s="122">
        <v>87</v>
      </c>
      <c r="AT197" s="121">
        <v>39.782200000000003</v>
      </c>
      <c r="AU197" s="122">
        <v>96.382599999999996</v>
      </c>
      <c r="AV197" s="121">
        <v>56.290900000000001</v>
      </c>
      <c r="AW197" s="123">
        <v>338</v>
      </c>
      <c r="AX197" s="124">
        <v>192.45570000000001</v>
      </c>
      <c r="AY197" s="125"/>
      <c r="AZ197" s="121"/>
      <c r="BA197" s="122"/>
      <c r="BB197" s="121"/>
      <c r="BC197" s="122"/>
      <c r="BD197" s="121"/>
      <c r="BE197" s="123"/>
      <c r="BF197" s="126"/>
      <c r="BG197" s="120"/>
      <c r="BH197" s="121"/>
      <c r="BI197" s="122"/>
      <c r="BJ197" s="121"/>
      <c r="BK197" s="122"/>
      <c r="BL197" s="121"/>
      <c r="BM197" s="123"/>
      <c r="BN197" s="124"/>
      <c r="BO197" s="120"/>
      <c r="BP197" s="121"/>
      <c r="BQ197" s="122"/>
      <c r="BR197" s="121"/>
      <c r="BS197" s="122"/>
      <c r="BT197" s="121"/>
      <c r="BU197" s="123"/>
      <c r="BV197" s="124"/>
      <c r="BW197" s="127">
        <v>1508</v>
      </c>
      <c r="BX197" s="128">
        <f t="shared" si="186"/>
        <v>1210</v>
      </c>
      <c r="BY197" s="129">
        <f t="shared" si="187"/>
        <v>0.80238726790450932</v>
      </c>
      <c r="BZ197" s="127">
        <v>1093.8457999999998</v>
      </c>
      <c r="CA197" s="128">
        <f t="shared" si="188"/>
        <v>918.24519999999995</v>
      </c>
      <c r="CB197" s="196">
        <f t="shared" si="189"/>
        <v>0.83946494103647895</v>
      </c>
    </row>
    <row r="198" spans="1:80" x14ac:dyDescent="0.25">
      <c r="A198" s="112" t="s">
        <v>606</v>
      </c>
      <c r="B198" s="113" t="s">
        <v>607</v>
      </c>
      <c r="C198" s="114" t="s">
        <v>82</v>
      </c>
      <c r="D198" s="113" t="s">
        <v>666</v>
      </c>
      <c r="E198" s="114" t="s">
        <v>667</v>
      </c>
      <c r="F198" s="113" t="s">
        <v>668</v>
      </c>
      <c r="G198" s="114" t="s">
        <v>669</v>
      </c>
      <c r="H198" s="114" t="s">
        <v>87</v>
      </c>
      <c r="I198" s="115"/>
      <c r="J198" s="116">
        <v>0</v>
      </c>
      <c r="K198" s="116"/>
      <c r="L198" s="117">
        <f t="shared" si="190"/>
        <v>1</v>
      </c>
      <c r="M198" s="209">
        <f t="shared" si="191"/>
        <v>0</v>
      </c>
      <c r="N198" s="210">
        <f t="shared" si="192"/>
        <v>2.3324791212270452E-2</v>
      </c>
      <c r="O198" s="210">
        <f t="shared" si="193"/>
        <v>0</v>
      </c>
      <c r="P198" s="210">
        <f t="shared" si="194"/>
        <v>0</v>
      </c>
      <c r="Q198" s="210">
        <f t="shared" si="195"/>
        <v>0</v>
      </c>
      <c r="R198" s="211">
        <f t="shared" si="196"/>
        <v>0</v>
      </c>
      <c r="S198" s="212">
        <f t="shared" si="197"/>
        <v>3.3212090280991188E-3</v>
      </c>
      <c r="T198" s="118" t="str">
        <f t="shared" si="150"/>
        <v>-</v>
      </c>
      <c r="U198" s="119">
        <f t="shared" si="151"/>
        <v>0.6669587979094076</v>
      </c>
      <c r="V198" s="119" t="str">
        <f t="shared" si="152"/>
        <v>-</v>
      </c>
      <c r="W198" s="119" t="str">
        <f t="shared" si="153"/>
        <v>-</v>
      </c>
      <c r="X198" s="119" t="str">
        <f t="shared" si="154"/>
        <v>-</v>
      </c>
      <c r="Y198" s="181" t="str">
        <f t="shared" si="155"/>
        <v>-</v>
      </c>
      <c r="Z198" s="187">
        <f t="shared" si="156"/>
        <v>0.6669587979094076</v>
      </c>
      <c r="AA198" s="120"/>
      <c r="AB198" s="121"/>
      <c r="AC198" s="122"/>
      <c r="AD198" s="121"/>
      <c r="AE198" s="122"/>
      <c r="AF198" s="121"/>
      <c r="AG198" s="123"/>
      <c r="AH198" s="124"/>
      <c r="AI198" s="125">
        <v>1103</v>
      </c>
      <c r="AJ198" s="121">
        <v>15</v>
      </c>
      <c r="AK198" s="122">
        <v>30</v>
      </c>
      <c r="AL198" s="121">
        <v>736.17430000000002</v>
      </c>
      <c r="AM198" s="122">
        <v>18.641500000000001</v>
      </c>
      <c r="AN198" s="121">
        <v>10.8529</v>
      </c>
      <c r="AO198" s="123">
        <v>1148</v>
      </c>
      <c r="AP198" s="126">
        <v>765.66869999999994</v>
      </c>
      <c r="AQ198" s="120"/>
      <c r="AR198" s="121"/>
      <c r="AS198" s="122"/>
      <c r="AT198" s="121"/>
      <c r="AU198" s="122"/>
      <c r="AV198" s="121"/>
      <c r="AW198" s="123"/>
      <c r="AX198" s="124"/>
      <c r="AY198" s="125"/>
      <c r="AZ198" s="121"/>
      <c r="BA198" s="122"/>
      <c r="BB198" s="121"/>
      <c r="BC198" s="122"/>
      <c r="BD198" s="121"/>
      <c r="BE198" s="123"/>
      <c r="BF198" s="126"/>
      <c r="BG198" s="120"/>
      <c r="BH198" s="121"/>
      <c r="BI198" s="122"/>
      <c r="BJ198" s="121"/>
      <c r="BK198" s="122"/>
      <c r="BL198" s="121"/>
      <c r="BM198" s="123"/>
      <c r="BN198" s="124"/>
      <c r="BO198" s="120"/>
      <c r="BP198" s="121"/>
      <c r="BQ198" s="122"/>
      <c r="BR198" s="121"/>
      <c r="BS198" s="122"/>
      <c r="BT198" s="121"/>
      <c r="BU198" s="123"/>
      <c r="BV198" s="124"/>
      <c r="BW198" s="127">
        <v>1148</v>
      </c>
      <c r="BX198" s="128">
        <f t="shared" si="186"/>
        <v>1103</v>
      </c>
      <c r="BY198" s="129">
        <f t="shared" si="187"/>
        <v>0.96080139372822304</v>
      </c>
      <c r="BZ198" s="127">
        <v>765.66869999999994</v>
      </c>
      <c r="CA198" s="128">
        <f t="shared" si="188"/>
        <v>736.17430000000002</v>
      </c>
      <c r="CB198" s="196">
        <f t="shared" si="189"/>
        <v>0.96147890073082531</v>
      </c>
    </row>
    <row r="199" spans="1:80" x14ac:dyDescent="0.25">
      <c r="A199" s="112" t="s">
        <v>606</v>
      </c>
      <c r="B199" s="113" t="s">
        <v>607</v>
      </c>
      <c r="C199" s="114" t="s">
        <v>105</v>
      </c>
      <c r="D199" s="113" t="s">
        <v>670</v>
      </c>
      <c r="E199" s="114" t="s">
        <v>671</v>
      </c>
      <c r="F199" s="113" t="s">
        <v>672</v>
      </c>
      <c r="G199" s="114" t="s">
        <v>623</v>
      </c>
      <c r="H199" s="114" t="s">
        <v>51</v>
      </c>
      <c r="I199" s="115"/>
      <c r="J199" s="116">
        <v>0</v>
      </c>
      <c r="K199" s="116"/>
      <c r="L199" s="117">
        <f t="shared" si="190"/>
        <v>0</v>
      </c>
      <c r="M199" s="209">
        <f t="shared" si="191"/>
        <v>0</v>
      </c>
      <c r="N199" s="210">
        <f t="shared" si="192"/>
        <v>0</v>
      </c>
      <c r="O199" s="210">
        <f t="shared" si="193"/>
        <v>0</v>
      </c>
      <c r="P199" s="210">
        <f t="shared" si="194"/>
        <v>0</v>
      </c>
      <c r="Q199" s="210">
        <f t="shared" si="195"/>
        <v>0</v>
      </c>
      <c r="R199" s="211">
        <f t="shared" si="196"/>
        <v>1.1377135929671744E-2</v>
      </c>
      <c r="S199" s="212">
        <f t="shared" si="197"/>
        <v>6.3941665098917735E-3</v>
      </c>
      <c r="T199" s="118" t="str">
        <f t="shared" si="150"/>
        <v>-</v>
      </c>
      <c r="U199" s="119" t="str">
        <f t="shared" si="151"/>
        <v>-</v>
      </c>
      <c r="V199" s="119" t="str">
        <f t="shared" si="152"/>
        <v>-</v>
      </c>
      <c r="W199" s="119" t="str">
        <f t="shared" si="153"/>
        <v>-</v>
      </c>
      <c r="X199" s="119" t="str">
        <f t="shared" si="154"/>
        <v>-</v>
      </c>
      <c r="Y199" s="181">
        <f t="shared" si="155"/>
        <v>1.4741057</v>
      </c>
      <c r="Z199" s="187">
        <f t="shared" si="156"/>
        <v>1.4741057</v>
      </c>
      <c r="AA199" s="120"/>
      <c r="AB199" s="121"/>
      <c r="AC199" s="122"/>
      <c r="AD199" s="121"/>
      <c r="AE199" s="122"/>
      <c r="AF199" s="121"/>
      <c r="AG199" s="123"/>
      <c r="AH199" s="124"/>
      <c r="AI199" s="125"/>
      <c r="AJ199" s="121"/>
      <c r="AK199" s="122"/>
      <c r="AL199" s="121"/>
      <c r="AM199" s="122"/>
      <c r="AN199" s="121"/>
      <c r="AO199" s="123"/>
      <c r="AP199" s="126"/>
      <c r="AQ199" s="120"/>
      <c r="AR199" s="121"/>
      <c r="AS199" s="122"/>
      <c r="AT199" s="121"/>
      <c r="AU199" s="122"/>
      <c r="AV199" s="121"/>
      <c r="AW199" s="123"/>
      <c r="AX199" s="124"/>
      <c r="AY199" s="125"/>
      <c r="AZ199" s="121"/>
      <c r="BA199" s="122"/>
      <c r="BB199" s="121"/>
      <c r="BC199" s="122"/>
      <c r="BD199" s="121"/>
      <c r="BE199" s="123"/>
      <c r="BF199" s="126"/>
      <c r="BG199" s="120"/>
      <c r="BH199" s="121"/>
      <c r="BI199" s="122"/>
      <c r="BJ199" s="121"/>
      <c r="BK199" s="122"/>
      <c r="BL199" s="121"/>
      <c r="BM199" s="123"/>
      <c r="BN199" s="124"/>
      <c r="BO199" s="120">
        <v>18</v>
      </c>
      <c r="BP199" s="121"/>
      <c r="BQ199" s="122">
        <v>982</v>
      </c>
      <c r="BR199" s="121">
        <v>16.885200000000001</v>
      </c>
      <c r="BS199" s="122"/>
      <c r="BT199" s="121">
        <v>1457.2205000000001</v>
      </c>
      <c r="BU199" s="123">
        <v>1000</v>
      </c>
      <c r="BV199" s="124">
        <v>1474.1057000000001</v>
      </c>
      <c r="BW199" s="127">
        <v>1000</v>
      </c>
      <c r="BX199" s="128">
        <f t="shared" si="186"/>
        <v>18</v>
      </c>
      <c r="BY199" s="129">
        <f t="shared" si="187"/>
        <v>1.7999999999999999E-2</v>
      </c>
      <c r="BZ199" s="127">
        <v>1474.1057000000001</v>
      </c>
      <c r="CA199" s="128">
        <f t="shared" si="188"/>
        <v>16.885200000000001</v>
      </c>
      <c r="CB199" s="196">
        <f t="shared" si="189"/>
        <v>1.145453816507188E-2</v>
      </c>
    </row>
    <row r="200" spans="1:80" x14ac:dyDescent="0.25">
      <c r="A200" s="112" t="s">
        <v>606</v>
      </c>
      <c r="B200" s="113" t="s">
        <v>607</v>
      </c>
      <c r="C200" s="114" t="s">
        <v>82</v>
      </c>
      <c r="D200" s="113" t="s">
        <v>673</v>
      </c>
      <c r="E200" s="114" t="s">
        <v>674</v>
      </c>
      <c r="F200" s="113" t="s">
        <v>675</v>
      </c>
      <c r="G200" s="114" t="s">
        <v>676</v>
      </c>
      <c r="H200" s="114" t="s">
        <v>104</v>
      </c>
      <c r="I200" s="115"/>
      <c r="J200" s="116">
        <v>0</v>
      </c>
      <c r="K200" s="116"/>
      <c r="L200" s="117">
        <f t="shared" si="190"/>
        <v>0</v>
      </c>
      <c r="M200" s="209">
        <f t="shared" si="191"/>
        <v>0</v>
      </c>
      <c r="N200" s="210">
        <f t="shared" si="192"/>
        <v>0</v>
      </c>
      <c r="O200" s="210">
        <f t="shared" si="193"/>
        <v>0</v>
      </c>
      <c r="P200" s="210">
        <f t="shared" si="194"/>
        <v>0</v>
      </c>
      <c r="Q200" s="210">
        <f t="shared" si="195"/>
        <v>0</v>
      </c>
      <c r="R200" s="211">
        <f t="shared" si="196"/>
        <v>8.5208421729263874E-3</v>
      </c>
      <c r="S200" s="212">
        <f t="shared" si="197"/>
        <v>4.7888751611119525E-3</v>
      </c>
      <c r="T200" s="118" t="str">
        <f t="shared" si="150"/>
        <v>-</v>
      </c>
      <c r="U200" s="119" t="str">
        <f t="shared" si="151"/>
        <v>-</v>
      </c>
      <c r="V200" s="119" t="str">
        <f t="shared" si="152"/>
        <v>-</v>
      </c>
      <c r="W200" s="119" t="str">
        <f t="shared" si="153"/>
        <v>-</v>
      </c>
      <c r="X200" s="119" t="str">
        <f t="shared" si="154"/>
        <v>-</v>
      </c>
      <c r="Y200" s="181">
        <f t="shared" si="155"/>
        <v>1.6753007587253415</v>
      </c>
      <c r="Z200" s="187">
        <f t="shared" si="156"/>
        <v>1.6753007587253415</v>
      </c>
      <c r="AA200" s="120"/>
      <c r="AB200" s="121"/>
      <c r="AC200" s="122"/>
      <c r="AD200" s="121"/>
      <c r="AE200" s="122"/>
      <c r="AF200" s="121"/>
      <c r="AG200" s="123"/>
      <c r="AH200" s="124"/>
      <c r="AI200" s="125"/>
      <c r="AJ200" s="121"/>
      <c r="AK200" s="122"/>
      <c r="AL200" s="121"/>
      <c r="AM200" s="122"/>
      <c r="AN200" s="121"/>
      <c r="AO200" s="123"/>
      <c r="AP200" s="126"/>
      <c r="AQ200" s="120"/>
      <c r="AR200" s="121"/>
      <c r="AS200" s="122"/>
      <c r="AT200" s="121"/>
      <c r="AU200" s="122"/>
      <c r="AV200" s="121"/>
      <c r="AW200" s="123"/>
      <c r="AX200" s="124"/>
      <c r="AY200" s="125"/>
      <c r="AZ200" s="121"/>
      <c r="BA200" s="122"/>
      <c r="BB200" s="121"/>
      <c r="BC200" s="122"/>
      <c r="BD200" s="121"/>
      <c r="BE200" s="123"/>
      <c r="BF200" s="126"/>
      <c r="BG200" s="120"/>
      <c r="BH200" s="121"/>
      <c r="BI200" s="122"/>
      <c r="BJ200" s="121"/>
      <c r="BK200" s="122"/>
      <c r="BL200" s="121"/>
      <c r="BM200" s="123"/>
      <c r="BN200" s="124"/>
      <c r="BO200" s="120">
        <v>659</v>
      </c>
      <c r="BP200" s="121"/>
      <c r="BQ200" s="122"/>
      <c r="BR200" s="121">
        <v>1104.0232000000001</v>
      </c>
      <c r="BS200" s="122"/>
      <c r="BT200" s="121"/>
      <c r="BU200" s="123">
        <v>659</v>
      </c>
      <c r="BV200" s="124">
        <v>1104.0232000000001</v>
      </c>
      <c r="BW200" s="127">
        <v>659</v>
      </c>
      <c r="BX200" s="128">
        <f t="shared" si="186"/>
        <v>659</v>
      </c>
      <c r="BY200" s="129">
        <f t="shared" si="187"/>
        <v>1</v>
      </c>
      <c r="BZ200" s="127">
        <v>1104.0232000000001</v>
      </c>
      <c r="CA200" s="128">
        <f t="shared" si="188"/>
        <v>1104.0232000000001</v>
      </c>
      <c r="CB200" s="196">
        <f t="shared" si="189"/>
        <v>1</v>
      </c>
    </row>
    <row r="201" spans="1:80" x14ac:dyDescent="0.25">
      <c r="A201" s="112" t="s">
        <v>606</v>
      </c>
      <c r="B201" s="113" t="s">
        <v>607</v>
      </c>
      <c r="C201" s="114" t="s">
        <v>82</v>
      </c>
      <c r="D201" s="113" t="s">
        <v>677</v>
      </c>
      <c r="E201" s="114" t="s">
        <v>678</v>
      </c>
      <c r="F201" s="113" t="s">
        <v>679</v>
      </c>
      <c r="G201" s="114" t="s">
        <v>639</v>
      </c>
      <c r="H201" s="114" t="s">
        <v>104</v>
      </c>
      <c r="I201" s="115"/>
      <c r="J201" s="116">
        <v>0</v>
      </c>
      <c r="K201" s="116"/>
      <c r="L201" s="117">
        <f t="shared" si="190"/>
        <v>0</v>
      </c>
      <c r="M201" s="209">
        <f t="shared" si="191"/>
        <v>0</v>
      </c>
      <c r="N201" s="210">
        <f t="shared" si="192"/>
        <v>0</v>
      </c>
      <c r="O201" s="210">
        <f t="shared" si="193"/>
        <v>0</v>
      </c>
      <c r="P201" s="210">
        <f t="shared" si="194"/>
        <v>0</v>
      </c>
      <c r="Q201" s="210">
        <f t="shared" si="195"/>
        <v>0</v>
      </c>
      <c r="R201" s="211">
        <f t="shared" si="196"/>
        <v>8.3622690820703907E-3</v>
      </c>
      <c r="S201" s="212">
        <f t="shared" si="197"/>
        <v>4.6997540718334936E-3</v>
      </c>
      <c r="T201" s="118" t="str">
        <f t="shared" si="150"/>
        <v>-</v>
      </c>
      <c r="U201" s="119" t="str">
        <f t="shared" si="151"/>
        <v>-</v>
      </c>
      <c r="V201" s="119" t="str">
        <f t="shared" si="152"/>
        <v>-</v>
      </c>
      <c r="W201" s="119" t="str">
        <f t="shared" si="153"/>
        <v>-</v>
      </c>
      <c r="X201" s="119" t="str">
        <f t="shared" si="154"/>
        <v>-</v>
      </c>
      <c r="Y201" s="181">
        <f t="shared" si="155"/>
        <v>0.915099070945946</v>
      </c>
      <c r="Z201" s="187">
        <f t="shared" si="156"/>
        <v>0.915099070945946</v>
      </c>
      <c r="AA201" s="120"/>
      <c r="AB201" s="121"/>
      <c r="AC201" s="122"/>
      <c r="AD201" s="121"/>
      <c r="AE201" s="122"/>
      <c r="AF201" s="121"/>
      <c r="AG201" s="123"/>
      <c r="AH201" s="124"/>
      <c r="AI201" s="125"/>
      <c r="AJ201" s="121"/>
      <c r="AK201" s="122"/>
      <c r="AL201" s="121"/>
      <c r="AM201" s="122"/>
      <c r="AN201" s="121"/>
      <c r="AO201" s="123"/>
      <c r="AP201" s="126"/>
      <c r="AQ201" s="120"/>
      <c r="AR201" s="121"/>
      <c r="AS201" s="122"/>
      <c r="AT201" s="121"/>
      <c r="AU201" s="122"/>
      <c r="AV201" s="121"/>
      <c r="AW201" s="123"/>
      <c r="AX201" s="124"/>
      <c r="AY201" s="125"/>
      <c r="AZ201" s="121"/>
      <c r="BA201" s="122"/>
      <c r="BB201" s="121"/>
      <c r="BC201" s="122"/>
      <c r="BD201" s="121"/>
      <c r="BE201" s="123"/>
      <c r="BF201" s="126"/>
      <c r="BG201" s="120"/>
      <c r="BH201" s="121"/>
      <c r="BI201" s="122"/>
      <c r="BJ201" s="121"/>
      <c r="BK201" s="122"/>
      <c r="BL201" s="121"/>
      <c r="BM201" s="123"/>
      <c r="BN201" s="124"/>
      <c r="BO201" s="120">
        <v>17</v>
      </c>
      <c r="BP201" s="121"/>
      <c r="BQ201" s="122">
        <v>1167</v>
      </c>
      <c r="BR201" s="121">
        <v>13.7409</v>
      </c>
      <c r="BS201" s="122"/>
      <c r="BT201" s="121">
        <v>1069.7364</v>
      </c>
      <c r="BU201" s="123">
        <v>1184</v>
      </c>
      <c r="BV201" s="124">
        <v>1083.4773</v>
      </c>
      <c r="BW201" s="127">
        <v>1184</v>
      </c>
      <c r="BX201" s="128">
        <f t="shared" si="186"/>
        <v>17</v>
      </c>
      <c r="BY201" s="129">
        <f t="shared" si="187"/>
        <v>1.4358108108108109E-2</v>
      </c>
      <c r="BZ201" s="127">
        <v>1083.4773</v>
      </c>
      <c r="CA201" s="128">
        <f t="shared" si="188"/>
        <v>13.7409</v>
      </c>
      <c r="CB201" s="196">
        <f t="shared" si="189"/>
        <v>1.2682222322516586E-2</v>
      </c>
    </row>
    <row r="202" spans="1:80" x14ac:dyDescent="0.25">
      <c r="A202" s="112" t="s">
        <v>606</v>
      </c>
      <c r="B202" s="113" t="s">
        <v>607</v>
      </c>
      <c r="C202" s="114" t="s">
        <v>82</v>
      </c>
      <c r="D202" s="113" t="s">
        <v>644</v>
      </c>
      <c r="E202" s="130" t="s">
        <v>645</v>
      </c>
      <c r="F202" s="191" t="s">
        <v>646</v>
      </c>
      <c r="G202" s="130" t="s">
        <v>680</v>
      </c>
      <c r="H202" s="130" t="s">
        <v>27</v>
      </c>
      <c r="I202" s="115"/>
      <c r="J202" s="116">
        <v>0</v>
      </c>
      <c r="K202" s="116"/>
      <c r="L202" s="117">
        <f t="shared" si="190"/>
        <v>0</v>
      </c>
      <c r="M202" s="209">
        <f t="shared" si="191"/>
        <v>0</v>
      </c>
      <c r="N202" s="210">
        <f t="shared" si="192"/>
        <v>0</v>
      </c>
      <c r="O202" s="210">
        <f t="shared" si="193"/>
        <v>0</v>
      </c>
      <c r="P202" s="210">
        <f t="shared" si="194"/>
        <v>0</v>
      </c>
      <c r="Q202" s="210">
        <f t="shared" si="195"/>
        <v>0</v>
      </c>
      <c r="R202" s="211">
        <f t="shared" si="196"/>
        <v>5.9606376004491353E-3</v>
      </c>
      <c r="S202" s="212">
        <f t="shared" si="197"/>
        <v>3.3499915583317793E-3</v>
      </c>
      <c r="T202" s="118" t="str">
        <f t="shared" si="150"/>
        <v>-</v>
      </c>
      <c r="U202" s="119" t="str">
        <f t="shared" si="151"/>
        <v>-</v>
      </c>
      <c r="V202" s="119" t="str">
        <f t="shared" si="152"/>
        <v>-</v>
      </c>
      <c r="W202" s="119" t="str">
        <f t="shared" si="153"/>
        <v>-</v>
      </c>
      <c r="X202" s="119" t="str">
        <f t="shared" si="154"/>
        <v>-</v>
      </c>
      <c r="Y202" s="181">
        <f t="shared" si="155"/>
        <v>1.5084066406250001</v>
      </c>
      <c r="Z202" s="187">
        <f t="shared" si="156"/>
        <v>1.5084066406250001</v>
      </c>
      <c r="AA202" s="120"/>
      <c r="AB202" s="121"/>
      <c r="AC202" s="122"/>
      <c r="AD202" s="121"/>
      <c r="AE202" s="122"/>
      <c r="AF202" s="121"/>
      <c r="AG202" s="123"/>
      <c r="AH202" s="124"/>
      <c r="AI202" s="125"/>
      <c r="AJ202" s="121"/>
      <c r="AK202" s="122"/>
      <c r="AL202" s="121"/>
      <c r="AM202" s="122"/>
      <c r="AN202" s="121"/>
      <c r="AO202" s="123"/>
      <c r="AP202" s="126"/>
      <c r="AQ202" s="120"/>
      <c r="AR202" s="121"/>
      <c r="AS202" s="122"/>
      <c r="AT202" s="121"/>
      <c r="AU202" s="122"/>
      <c r="AV202" s="121"/>
      <c r="AW202" s="123"/>
      <c r="AX202" s="124"/>
      <c r="AY202" s="125"/>
      <c r="AZ202" s="121"/>
      <c r="BA202" s="122"/>
      <c r="BB202" s="121"/>
      <c r="BC202" s="122"/>
      <c r="BD202" s="121"/>
      <c r="BE202" s="123"/>
      <c r="BF202" s="126"/>
      <c r="BG202" s="120"/>
      <c r="BH202" s="121"/>
      <c r="BI202" s="122"/>
      <c r="BJ202" s="121"/>
      <c r="BK202" s="122"/>
      <c r="BL202" s="121"/>
      <c r="BM202" s="123"/>
      <c r="BN202" s="124"/>
      <c r="BO202" s="120">
        <v>512</v>
      </c>
      <c r="BP202" s="121"/>
      <c r="BQ202" s="122"/>
      <c r="BR202" s="121">
        <v>772.30420000000004</v>
      </c>
      <c r="BS202" s="122"/>
      <c r="BT202" s="121"/>
      <c r="BU202" s="123">
        <v>512</v>
      </c>
      <c r="BV202" s="124">
        <v>772.30420000000004</v>
      </c>
      <c r="BW202" s="127">
        <v>512</v>
      </c>
      <c r="BX202" s="128">
        <f t="shared" si="186"/>
        <v>512</v>
      </c>
      <c r="BY202" s="129">
        <f t="shared" si="187"/>
        <v>1</v>
      </c>
      <c r="BZ202" s="127">
        <v>772.30420000000004</v>
      </c>
      <c r="CA202" s="128">
        <f t="shared" si="188"/>
        <v>772.30420000000004</v>
      </c>
      <c r="CB202" s="196">
        <f t="shared" si="189"/>
        <v>1</v>
      </c>
    </row>
    <row r="203" spans="1:80" ht="9" thickBot="1" x14ac:dyDescent="0.3">
      <c r="A203" s="131" t="s">
        <v>681</v>
      </c>
      <c r="B203" s="132"/>
      <c r="C203" s="132"/>
      <c r="D203" s="132"/>
      <c r="E203" s="132"/>
      <c r="F203" s="132" t="s">
        <v>607</v>
      </c>
      <c r="G203" s="132" t="s">
        <v>7</v>
      </c>
      <c r="H203" s="132"/>
      <c r="I203" s="133"/>
      <c r="J203" s="134">
        <v>33</v>
      </c>
      <c r="K203" s="134">
        <f>SUM(K183:K202)</f>
        <v>101</v>
      </c>
      <c r="L203" s="135">
        <f t="shared" si="190"/>
        <v>5</v>
      </c>
      <c r="M203" s="213">
        <f>SUM(M183:M202)</f>
        <v>1</v>
      </c>
      <c r="N203" s="214">
        <f t="shared" ref="N203:R203" si="198">SUM(N183:N202)</f>
        <v>1</v>
      </c>
      <c r="O203" s="214">
        <f t="shared" si="198"/>
        <v>1.0000000000000002</v>
      </c>
      <c r="P203" s="214">
        <f t="shared" si="198"/>
        <v>1</v>
      </c>
      <c r="Q203" s="214">
        <f t="shared" si="198"/>
        <v>1</v>
      </c>
      <c r="R203" s="215">
        <f t="shared" si="198"/>
        <v>1.0000000000000002</v>
      </c>
      <c r="S203" s="216">
        <f>SUM(S183:S202)</f>
        <v>1</v>
      </c>
      <c r="T203" s="136">
        <f t="shared" si="150"/>
        <v>8.0762538126361658</v>
      </c>
      <c r="U203" s="137">
        <f t="shared" si="151"/>
        <v>0.91278231237660923</v>
      </c>
      <c r="V203" s="137">
        <f t="shared" si="152"/>
        <v>1.1255351884802951</v>
      </c>
      <c r="W203" s="137">
        <f t="shared" si="153"/>
        <v>0.65148106796116501</v>
      </c>
      <c r="X203" s="137">
        <f t="shared" si="154"/>
        <v>0.5924947652679684</v>
      </c>
      <c r="Y203" s="182">
        <f t="shared" si="155"/>
        <v>1.1945437325982335</v>
      </c>
      <c r="Z203" s="138">
        <f t="shared" si="156"/>
        <v>1.0834675795073765</v>
      </c>
      <c r="AA203" s="139">
        <v>1126</v>
      </c>
      <c r="AB203" s="140">
        <v>182</v>
      </c>
      <c r="AC203" s="141">
        <v>69</v>
      </c>
      <c r="AD203" s="140">
        <v>9887.6299999999992</v>
      </c>
      <c r="AE203" s="141">
        <v>1013.4833000000001</v>
      </c>
      <c r="AF203" s="140">
        <v>219.88820000000004</v>
      </c>
      <c r="AG203" s="142">
        <v>1377</v>
      </c>
      <c r="AH203" s="143">
        <v>11121.0015</v>
      </c>
      <c r="AI203" s="144">
        <v>32732</v>
      </c>
      <c r="AJ203" s="140">
        <v>2182</v>
      </c>
      <c r="AK203" s="141">
        <v>1049</v>
      </c>
      <c r="AL203" s="140">
        <v>28515.571799999998</v>
      </c>
      <c r="AM203" s="141">
        <v>3526.2844999999998</v>
      </c>
      <c r="AN203" s="140">
        <v>784.53399999999988</v>
      </c>
      <c r="AO203" s="142">
        <v>35963</v>
      </c>
      <c r="AP203" s="145">
        <v>32826.390299999999</v>
      </c>
      <c r="AQ203" s="139">
        <v>12247</v>
      </c>
      <c r="AR203" s="140">
        <v>13143</v>
      </c>
      <c r="AS203" s="141">
        <v>4958</v>
      </c>
      <c r="AT203" s="140">
        <v>10300.128499999999</v>
      </c>
      <c r="AU203" s="141">
        <v>18754.7824</v>
      </c>
      <c r="AV203" s="140">
        <v>5102.8310000000001</v>
      </c>
      <c r="AW203" s="142">
        <v>30348</v>
      </c>
      <c r="AX203" s="143">
        <v>34157.741899999994</v>
      </c>
      <c r="AY203" s="144">
        <v>3719</v>
      </c>
      <c r="AZ203" s="140">
        <v>15147</v>
      </c>
      <c r="BA203" s="141">
        <v>910</v>
      </c>
      <c r="BB203" s="140">
        <v>1353.9830000000002</v>
      </c>
      <c r="BC203" s="141">
        <v>9902.600800000002</v>
      </c>
      <c r="BD203" s="140">
        <v>1627.1058</v>
      </c>
      <c r="BE203" s="142">
        <v>19776</v>
      </c>
      <c r="BF203" s="145">
        <v>12883.6896</v>
      </c>
      <c r="BG203" s="139">
        <v>13567</v>
      </c>
      <c r="BH203" s="140">
        <v>2313</v>
      </c>
      <c r="BI203" s="141">
        <v>969</v>
      </c>
      <c r="BJ203" s="140">
        <v>7705.3906999999999</v>
      </c>
      <c r="BK203" s="141">
        <v>1522.4635000000001</v>
      </c>
      <c r="BL203" s="140">
        <v>755.09010000000001</v>
      </c>
      <c r="BM203" s="142">
        <v>16849</v>
      </c>
      <c r="BN203" s="143">
        <v>9982.9442999999992</v>
      </c>
      <c r="BO203" s="139">
        <v>57414</v>
      </c>
      <c r="BP203" s="140">
        <v>37662</v>
      </c>
      <c r="BQ203" s="141">
        <v>13390</v>
      </c>
      <c r="BR203" s="140">
        <v>49527.462299999992</v>
      </c>
      <c r="BS203" s="141">
        <v>44405.580400000006</v>
      </c>
      <c r="BT203" s="140">
        <v>35634.337800000016</v>
      </c>
      <c r="BU203" s="142">
        <v>108466</v>
      </c>
      <c r="BV203" s="143">
        <v>129567.3805</v>
      </c>
      <c r="BW203" s="146">
        <v>212779</v>
      </c>
      <c r="BX203" s="147">
        <f t="shared" si="158"/>
        <v>120805</v>
      </c>
      <c r="BY203" s="148">
        <f t="shared" si="159"/>
        <v>0.56774869700487363</v>
      </c>
      <c r="BZ203" s="146">
        <v>230539.14810000005</v>
      </c>
      <c r="CA203" s="147">
        <f t="shared" si="160"/>
        <v>107290.16629999998</v>
      </c>
      <c r="CB203" s="148">
        <f t="shared" si="161"/>
        <v>0.46538805744810491</v>
      </c>
    </row>
    <row r="204" spans="1:80" ht="9" thickBot="1" x14ac:dyDescent="0.3">
      <c r="A204" s="18"/>
      <c r="B204" s="1"/>
      <c r="C204" s="1"/>
      <c r="D204" s="1"/>
      <c r="E204" s="1"/>
      <c r="F204" s="1" t="s">
        <v>7</v>
      </c>
      <c r="G204" s="1"/>
      <c r="H204" s="1"/>
      <c r="I204" s="81"/>
      <c r="J204" s="82">
        <v>312</v>
      </c>
      <c r="K204" s="82">
        <f>SUM(K46,K68,K76,K86,K91,K104,K114,K126,K132,K141,K163,K173,K182,K203)</f>
        <v>821</v>
      </c>
      <c r="L204" s="80">
        <f t="shared" si="190"/>
        <v>5</v>
      </c>
      <c r="M204" s="221"/>
      <c r="N204" s="222"/>
      <c r="O204" s="222"/>
      <c r="P204" s="222"/>
      <c r="Q204" s="222"/>
      <c r="R204" s="223"/>
      <c r="S204" s="224"/>
      <c r="T204" s="83">
        <f t="shared" si="150"/>
        <v>6.5583215112936335</v>
      </c>
      <c r="U204" s="84">
        <f t="shared" si="151"/>
        <v>0.94018543726878501</v>
      </c>
      <c r="V204" s="84">
        <f t="shared" si="152"/>
        <v>1.0739715008400359</v>
      </c>
      <c r="W204" s="84">
        <f t="shared" si="153"/>
        <v>0.60925005940447008</v>
      </c>
      <c r="X204" s="84">
        <f t="shared" si="154"/>
        <v>0.59857528239149793</v>
      </c>
      <c r="Y204" s="184">
        <f t="shared" si="155"/>
        <v>1.1998786764383549</v>
      </c>
      <c r="Z204" s="188">
        <f t="shared" si="156"/>
        <v>1.068532572236601</v>
      </c>
      <c r="AA204" s="46">
        <v>9973</v>
      </c>
      <c r="AB204" s="47">
        <v>1314</v>
      </c>
      <c r="AC204" s="48">
        <v>888</v>
      </c>
      <c r="AD204" s="47">
        <v>70501.487099999984</v>
      </c>
      <c r="AE204" s="48">
        <v>6261.7358999999988</v>
      </c>
      <c r="AF204" s="47">
        <v>3084.3413999999998</v>
      </c>
      <c r="AG204" s="49">
        <v>12175</v>
      </c>
      <c r="AH204" s="50">
        <v>79847.564399999988</v>
      </c>
      <c r="AI204" s="51">
        <v>280941</v>
      </c>
      <c r="AJ204" s="47">
        <v>18471</v>
      </c>
      <c r="AK204" s="48">
        <v>8202</v>
      </c>
      <c r="AL204" s="47">
        <v>243154.35449999999</v>
      </c>
      <c r="AM204" s="48">
        <v>34045.097300000001</v>
      </c>
      <c r="AN204" s="47">
        <v>12014.751300000005</v>
      </c>
      <c r="AO204" s="49">
        <v>307614</v>
      </c>
      <c r="AP204" s="52">
        <v>289214.20310000004</v>
      </c>
      <c r="AQ204" s="46">
        <v>117014</v>
      </c>
      <c r="AR204" s="47">
        <v>106786</v>
      </c>
      <c r="AS204" s="48">
        <v>45236</v>
      </c>
      <c r="AT204" s="47">
        <v>90088.872000000003</v>
      </c>
      <c r="AU204" s="48">
        <v>147378.88699999987</v>
      </c>
      <c r="AV204" s="47">
        <v>51469.237699999998</v>
      </c>
      <c r="AW204" s="49">
        <v>269036</v>
      </c>
      <c r="AX204" s="50">
        <v>288936.9966999999</v>
      </c>
      <c r="AY204" s="51">
        <v>28186</v>
      </c>
      <c r="AZ204" s="47">
        <v>152438</v>
      </c>
      <c r="BA204" s="48">
        <v>7914</v>
      </c>
      <c r="BB204" s="47">
        <v>10387.1911</v>
      </c>
      <c r="BC204" s="48">
        <v>94567.489199999982</v>
      </c>
      <c r="BD204" s="47">
        <v>9912.1073999999971</v>
      </c>
      <c r="BE204" s="49">
        <v>188538</v>
      </c>
      <c r="BF204" s="52">
        <v>114866.78769999999</v>
      </c>
      <c r="BG204" s="46">
        <v>102341</v>
      </c>
      <c r="BH204" s="47">
        <v>16633</v>
      </c>
      <c r="BI204" s="48">
        <v>6738</v>
      </c>
      <c r="BJ204" s="47">
        <v>57754.943100000004</v>
      </c>
      <c r="BK204" s="48">
        <v>11160.684300000003</v>
      </c>
      <c r="BL204" s="47">
        <v>6332.468499999999</v>
      </c>
      <c r="BM204" s="49">
        <v>125712</v>
      </c>
      <c r="BN204" s="50">
        <v>75248.095899999986</v>
      </c>
      <c r="BO204" s="46">
        <v>440609</v>
      </c>
      <c r="BP204" s="47">
        <v>343728</v>
      </c>
      <c r="BQ204" s="48">
        <v>105308</v>
      </c>
      <c r="BR204" s="47">
        <v>393993.45509999996</v>
      </c>
      <c r="BS204" s="48">
        <v>392306.59630000027</v>
      </c>
      <c r="BT204" s="47">
        <v>281166.01369999978</v>
      </c>
      <c r="BU204" s="49">
        <v>889645</v>
      </c>
      <c r="BV204" s="50">
        <v>1067466.0651000002</v>
      </c>
      <c r="BW204" s="56">
        <v>1792720</v>
      </c>
      <c r="BX204" s="64">
        <f t="shared" si="158"/>
        <v>979064</v>
      </c>
      <c r="BY204" s="65">
        <f t="shared" si="159"/>
        <v>0.54613325003346869</v>
      </c>
      <c r="BZ204" s="56">
        <v>1915579.7128999992</v>
      </c>
      <c r="CA204" s="64">
        <f t="shared" si="160"/>
        <v>865880.30290000001</v>
      </c>
      <c r="CB204" s="65">
        <f t="shared" si="161"/>
        <v>0.45201997967975055</v>
      </c>
    </row>
    <row r="206" spans="1:80" x14ac:dyDescent="0.25">
      <c r="I206" s="76"/>
      <c r="J206" s="76"/>
      <c r="K206" s="76"/>
    </row>
    <row r="207" spans="1:80" x14ac:dyDescent="0.25">
      <c r="I207" s="76"/>
      <c r="J207" s="76"/>
      <c r="K207" s="76"/>
    </row>
  </sheetData>
  <sortState xmlns:xlrd2="http://schemas.microsoft.com/office/spreadsheetml/2017/richdata2" ref="A183:CD202">
    <sortCondition descending="1" ref="BZ183:BZ202"/>
  </sortState>
  <conditionalFormatting sqref="M1:R1048576">
    <cfRule type="cellIs" dxfId="1" priority="16" operator="lessThan">
      <formula>0.5%</formula>
    </cfRule>
  </conditionalFormatting>
  <conditionalFormatting sqref="CB24:CB45">
    <cfRule type="iconSet" priority="2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47:CB67">
    <cfRule type="iconSet" priority="1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69:CB75">
    <cfRule type="iconSet" priority="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77:CB85">
    <cfRule type="iconSet" priority="1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87:CB90">
    <cfRule type="iconSet" priority="1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92:CB103">
    <cfRule type="iconSet" priority="1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05:CB113">
    <cfRule type="iconSet" priority="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15:CB125">
    <cfRule type="iconSet" priority="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27:CB131">
    <cfRule type="iconSet" priority="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33:CB140">
    <cfRule type="iconSet" priority="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42:CB162">
    <cfRule type="iconSet" priority="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64:CB172">
    <cfRule type="iconSet" priority="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74:CB181">
    <cfRule type="iconSet" priority="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83:CB202">
    <cfRule type="iconSet" priority="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18" r:id="rId1" tooltip="https://www.uzis.cz/index.php?pg=o-nas--projekty&amp;prid=36" display="https://www.uzis.cz/index.php?pg=o-nas--projekty&amp;prid=36" xr:uid="{8971DABA-6250-4F91-97B7-776162A0F86D}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A6C9A2D-D032-45D9-B821-9C0F2A568DEF}">
            <xm:f>NOT(ISERROR(SEARCH("-",T21)))</xm:f>
            <xm:f>"-"</xm:f>
            <x14:dxf>
              <font>
                <color theme="1" tint="0.499984740745262"/>
              </font>
            </x14:dxf>
          </x14:cfRule>
          <xm:sqref>T21:V21 X21:Y21 T22:Y23 T24:Z1048576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1386-350E-4F79-B0C6-5B94F6800078}">
  <sheetPr>
    <tabColor rgb="FFFFFF00"/>
  </sheetPr>
  <dimension ref="A1:E81"/>
  <sheetViews>
    <sheetView workbookViewId="0">
      <selection activeCell="A2" sqref="A2"/>
    </sheetView>
  </sheetViews>
  <sheetFormatPr defaultColWidth="8.85546875" defaultRowHeight="15" x14ac:dyDescent="0.25"/>
  <cols>
    <col min="1" max="1" width="12.7109375" style="225" customWidth="1"/>
    <col min="2" max="2" width="9.5703125" style="225" bestFit="1" customWidth="1"/>
    <col min="3" max="3" width="9.42578125" style="225" bestFit="1" customWidth="1"/>
    <col min="4" max="4" width="120.7109375" style="225" customWidth="1"/>
    <col min="5" max="5" width="47" style="225" customWidth="1"/>
    <col min="6" max="16384" width="8.85546875" style="225"/>
  </cols>
  <sheetData>
    <row r="1" spans="1:5" ht="15.75" thickBot="1" x14ac:dyDescent="0.3"/>
    <row r="2" spans="1:5" x14ac:dyDescent="0.25">
      <c r="A2" s="226" t="s">
        <v>27</v>
      </c>
      <c r="B2" s="226"/>
      <c r="C2" s="226"/>
      <c r="D2" s="226" t="s">
        <v>682</v>
      </c>
      <c r="E2" s="226"/>
    </row>
    <row r="3" spans="1:5" x14ac:dyDescent="0.25">
      <c r="A3" s="227" t="s">
        <v>28</v>
      </c>
      <c r="B3" s="227"/>
      <c r="C3" s="227"/>
      <c r="D3" s="227" t="s">
        <v>683</v>
      </c>
      <c r="E3" s="227"/>
    </row>
    <row r="4" spans="1:5" x14ac:dyDescent="0.25">
      <c r="A4" s="227" t="s">
        <v>29</v>
      </c>
      <c r="B4" s="227"/>
      <c r="C4" s="227"/>
      <c r="D4" s="227" t="s">
        <v>684</v>
      </c>
      <c r="E4" s="227"/>
    </row>
    <row r="5" spans="1:5" x14ac:dyDescent="0.25">
      <c r="A5" s="227" t="s">
        <v>30</v>
      </c>
      <c r="B5" s="227"/>
      <c r="C5" s="227"/>
      <c r="D5" s="227" t="s">
        <v>685</v>
      </c>
      <c r="E5" s="227"/>
    </row>
    <row r="6" spans="1:5" x14ac:dyDescent="0.25">
      <c r="A6" s="227" t="s">
        <v>31</v>
      </c>
      <c r="B6" s="227"/>
      <c r="C6" s="227"/>
      <c r="D6" s="227" t="s">
        <v>686</v>
      </c>
      <c r="E6" s="227"/>
    </row>
    <row r="7" spans="1:5" x14ac:dyDescent="0.25">
      <c r="A7" s="227" t="s">
        <v>32</v>
      </c>
      <c r="B7" s="227"/>
      <c r="C7" s="227"/>
      <c r="D7" s="227" t="s">
        <v>687</v>
      </c>
      <c r="E7" s="227"/>
    </row>
    <row r="8" spans="1:5" x14ac:dyDescent="0.25">
      <c r="A8" s="227" t="s">
        <v>33</v>
      </c>
      <c r="B8" s="227"/>
      <c r="C8" s="227"/>
      <c r="D8" s="227" t="s">
        <v>688</v>
      </c>
      <c r="E8" s="227"/>
    </row>
    <row r="9" spans="1:5" ht="15.75" thickBot="1" x14ac:dyDescent="0.3">
      <c r="A9" s="228" t="s">
        <v>34</v>
      </c>
      <c r="B9" s="228"/>
      <c r="C9" s="228"/>
      <c r="D9" s="228" t="s">
        <v>689</v>
      </c>
      <c r="E9" s="228"/>
    </row>
    <row r="10" spans="1:5" x14ac:dyDescent="0.25">
      <c r="A10" s="226" t="s">
        <v>5</v>
      </c>
      <c r="B10" s="226" t="s">
        <v>18</v>
      </c>
      <c r="C10" s="226" t="s">
        <v>35</v>
      </c>
      <c r="D10" s="226" t="s">
        <v>690</v>
      </c>
      <c r="E10" s="226"/>
    </row>
    <row r="11" spans="1:5" x14ac:dyDescent="0.25">
      <c r="A11" s="227" t="s">
        <v>6</v>
      </c>
      <c r="B11" s="227" t="s">
        <v>19</v>
      </c>
      <c r="C11" s="227" t="s">
        <v>36</v>
      </c>
      <c r="D11" s="227" t="s">
        <v>691</v>
      </c>
      <c r="E11" s="227"/>
    </row>
    <row r="12" spans="1:5" x14ac:dyDescent="0.25">
      <c r="A12" s="227" t="s">
        <v>7</v>
      </c>
      <c r="B12" s="227" t="s">
        <v>20</v>
      </c>
      <c r="C12" s="227" t="s">
        <v>9</v>
      </c>
      <c r="D12" s="227" t="s">
        <v>692</v>
      </c>
      <c r="E12" s="227"/>
    </row>
    <row r="13" spans="1:5" ht="15.75" thickBot="1" x14ac:dyDescent="0.3">
      <c r="A13" s="228" t="s">
        <v>8</v>
      </c>
      <c r="B13" s="228" t="s">
        <v>21</v>
      </c>
      <c r="C13" s="228" t="s">
        <v>37</v>
      </c>
      <c r="D13" s="228" t="s">
        <v>693</v>
      </c>
      <c r="E13" s="229"/>
    </row>
    <row r="14" spans="1:5" x14ac:dyDescent="0.25">
      <c r="A14" s="226" t="s">
        <v>9</v>
      </c>
      <c r="B14" s="226" t="s">
        <v>22</v>
      </c>
      <c r="C14" s="226" t="s">
        <v>38</v>
      </c>
      <c r="D14" s="226" t="s">
        <v>694</v>
      </c>
      <c r="E14" s="226"/>
    </row>
    <row r="15" spans="1:5" x14ac:dyDescent="0.25">
      <c r="A15" s="227" t="s">
        <v>10</v>
      </c>
      <c r="B15" s="227" t="s">
        <v>22</v>
      </c>
      <c r="C15" s="227" t="s">
        <v>38</v>
      </c>
      <c r="D15" s="227" t="s">
        <v>695</v>
      </c>
      <c r="E15" s="227"/>
    </row>
    <row r="16" spans="1:5" x14ac:dyDescent="0.25">
      <c r="A16" s="227" t="s">
        <v>11</v>
      </c>
      <c r="B16" s="227" t="s">
        <v>22</v>
      </c>
      <c r="C16" s="227" t="s">
        <v>38</v>
      </c>
      <c r="D16" s="227" t="s">
        <v>696</v>
      </c>
      <c r="E16" s="227"/>
    </row>
    <row r="17" spans="1:5" x14ac:dyDescent="0.25">
      <c r="A17" s="227" t="s">
        <v>12</v>
      </c>
      <c r="B17" s="227" t="s">
        <v>22</v>
      </c>
      <c r="C17" s="227" t="s">
        <v>38</v>
      </c>
      <c r="D17" s="227" t="s">
        <v>697</v>
      </c>
      <c r="E17" s="227" t="s">
        <v>698</v>
      </c>
    </row>
    <row r="18" spans="1:5" x14ac:dyDescent="0.25">
      <c r="A18" s="227" t="s">
        <v>13</v>
      </c>
      <c r="B18" s="227" t="s">
        <v>22</v>
      </c>
      <c r="C18" s="227" t="s">
        <v>38</v>
      </c>
      <c r="D18" s="227" t="s">
        <v>699</v>
      </c>
      <c r="E18" s="227"/>
    </row>
    <row r="19" spans="1:5" x14ac:dyDescent="0.25">
      <c r="A19" s="227" t="s">
        <v>14</v>
      </c>
      <c r="B19" s="227" t="s">
        <v>22</v>
      </c>
      <c r="C19" s="227" t="s">
        <v>38</v>
      </c>
      <c r="D19" s="227" t="s">
        <v>700</v>
      </c>
      <c r="E19" s="227"/>
    </row>
    <row r="20" spans="1:5" ht="15.75" thickBot="1" x14ac:dyDescent="0.3">
      <c r="A20" s="228" t="s">
        <v>7</v>
      </c>
      <c r="B20" s="228" t="s">
        <v>22</v>
      </c>
      <c r="C20" s="228" t="s">
        <v>38</v>
      </c>
      <c r="D20" s="228" t="s">
        <v>701</v>
      </c>
      <c r="E20" s="228"/>
    </row>
    <row r="21" spans="1:5" x14ac:dyDescent="0.25">
      <c r="A21" s="226" t="s">
        <v>9</v>
      </c>
      <c r="B21" s="226" t="s">
        <v>23</v>
      </c>
      <c r="C21" s="226" t="s">
        <v>38</v>
      </c>
      <c r="D21" s="226" t="s">
        <v>702</v>
      </c>
      <c r="E21" s="226"/>
    </row>
    <row r="22" spans="1:5" x14ac:dyDescent="0.25">
      <c r="A22" s="227" t="s">
        <v>10</v>
      </c>
      <c r="B22" s="227" t="s">
        <v>23</v>
      </c>
      <c r="C22" s="227" t="s">
        <v>38</v>
      </c>
      <c r="D22" s="227" t="s">
        <v>703</v>
      </c>
      <c r="E22" s="227"/>
    </row>
    <row r="23" spans="1:5" x14ac:dyDescent="0.25">
      <c r="A23" s="227" t="s">
        <v>11</v>
      </c>
      <c r="B23" s="227" t="s">
        <v>23</v>
      </c>
      <c r="C23" s="227" t="s">
        <v>38</v>
      </c>
      <c r="D23" s="227" t="s">
        <v>704</v>
      </c>
      <c r="E23" s="227"/>
    </row>
    <row r="24" spans="1:5" x14ac:dyDescent="0.25">
      <c r="A24" s="227" t="s">
        <v>12</v>
      </c>
      <c r="B24" s="227" t="s">
        <v>23</v>
      </c>
      <c r="C24" s="227" t="s">
        <v>38</v>
      </c>
      <c r="D24" s="227" t="s">
        <v>705</v>
      </c>
      <c r="E24" s="227"/>
    </row>
    <row r="25" spans="1:5" x14ac:dyDescent="0.25">
      <c r="A25" s="227" t="s">
        <v>13</v>
      </c>
      <c r="B25" s="227" t="s">
        <v>23</v>
      </c>
      <c r="C25" s="227" t="s">
        <v>38</v>
      </c>
      <c r="D25" s="227" t="s">
        <v>706</v>
      </c>
      <c r="E25" s="227"/>
    </row>
    <row r="26" spans="1:5" x14ac:dyDescent="0.25">
      <c r="A26" s="227" t="s">
        <v>14</v>
      </c>
      <c r="B26" s="227" t="s">
        <v>23</v>
      </c>
      <c r="C26" s="227" t="s">
        <v>38</v>
      </c>
      <c r="D26" s="227" t="s">
        <v>707</v>
      </c>
      <c r="E26" s="227"/>
    </row>
    <row r="27" spans="1:5" ht="15.75" thickBot="1" x14ac:dyDescent="0.3">
      <c r="A27" s="228" t="s">
        <v>7</v>
      </c>
      <c r="B27" s="228" t="s">
        <v>23</v>
      </c>
      <c r="C27" s="228" t="s">
        <v>38</v>
      </c>
      <c r="D27" s="228" t="s">
        <v>708</v>
      </c>
      <c r="E27" s="228"/>
    </row>
    <row r="28" spans="1:5" x14ac:dyDescent="0.25">
      <c r="A28" s="226" t="s">
        <v>9</v>
      </c>
      <c r="B28" s="226" t="s">
        <v>24</v>
      </c>
      <c r="C28" s="226" t="s">
        <v>39</v>
      </c>
      <c r="D28" s="226" t="s">
        <v>709</v>
      </c>
      <c r="E28" s="226"/>
    </row>
    <row r="29" spans="1:5" x14ac:dyDescent="0.25">
      <c r="A29" s="227" t="s">
        <v>9</v>
      </c>
      <c r="B29" s="227" t="s">
        <v>24</v>
      </c>
      <c r="C29" s="227" t="s">
        <v>40</v>
      </c>
      <c r="D29" s="227" t="s">
        <v>710</v>
      </c>
      <c r="E29" s="227"/>
    </row>
    <row r="30" spans="1:5" x14ac:dyDescent="0.25">
      <c r="A30" s="227" t="s">
        <v>9</v>
      </c>
      <c r="B30" s="227" t="s">
        <v>24</v>
      </c>
      <c r="C30" s="227" t="s">
        <v>41</v>
      </c>
      <c r="D30" s="227" t="s">
        <v>711</v>
      </c>
      <c r="E30" s="227"/>
    </row>
    <row r="31" spans="1:5" x14ac:dyDescent="0.25">
      <c r="A31" s="227" t="s">
        <v>9</v>
      </c>
      <c r="B31" s="227" t="s">
        <v>22</v>
      </c>
      <c r="C31" s="227" t="s">
        <v>39</v>
      </c>
      <c r="D31" s="227" t="s">
        <v>712</v>
      </c>
      <c r="E31" s="227"/>
    </row>
    <row r="32" spans="1:5" x14ac:dyDescent="0.25">
      <c r="A32" s="227" t="s">
        <v>9</v>
      </c>
      <c r="B32" s="227" t="s">
        <v>22</v>
      </c>
      <c r="C32" s="227" t="s">
        <v>40</v>
      </c>
      <c r="D32" s="227" t="s">
        <v>713</v>
      </c>
      <c r="E32" s="227"/>
    </row>
    <row r="33" spans="1:5" x14ac:dyDescent="0.25">
      <c r="A33" s="227" t="s">
        <v>9</v>
      </c>
      <c r="B33" s="227" t="s">
        <v>22</v>
      </c>
      <c r="C33" s="227" t="s">
        <v>41</v>
      </c>
      <c r="D33" s="227" t="s">
        <v>714</v>
      </c>
      <c r="E33" s="227"/>
    </row>
    <row r="34" spans="1:5" x14ac:dyDescent="0.25">
      <c r="A34" s="227" t="s">
        <v>9</v>
      </c>
      <c r="B34" s="227" t="s">
        <v>24</v>
      </c>
      <c r="C34" s="227" t="s">
        <v>42</v>
      </c>
      <c r="D34" s="227" t="s">
        <v>715</v>
      </c>
      <c r="E34" s="227"/>
    </row>
    <row r="35" spans="1:5" ht="15.75" thickBot="1" x14ac:dyDescent="0.3">
      <c r="A35" s="228" t="s">
        <v>9</v>
      </c>
      <c r="B35" s="228" t="s">
        <v>22</v>
      </c>
      <c r="C35" s="228" t="s">
        <v>42</v>
      </c>
      <c r="D35" s="228" t="s">
        <v>716</v>
      </c>
      <c r="E35" s="228"/>
    </row>
    <row r="36" spans="1:5" x14ac:dyDescent="0.25">
      <c r="A36" s="226" t="s">
        <v>10</v>
      </c>
      <c r="B36" s="226" t="s">
        <v>24</v>
      </c>
      <c r="C36" s="226" t="s">
        <v>39</v>
      </c>
      <c r="D36" s="226" t="s">
        <v>717</v>
      </c>
      <c r="E36" s="226"/>
    </row>
    <row r="37" spans="1:5" x14ac:dyDescent="0.25">
      <c r="A37" s="227" t="s">
        <v>10</v>
      </c>
      <c r="B37" s="227" t="s">
        <v>24</v>
      </c>
      <c r="C37" s="227" t="s">
        <v>40</v>
      </c>
      <c r="D37" s="227" t="s">
        <v>718</v>
      </c>
      <c r="E37" s="227"/>
    </row>
    <row r="38" spans="1:5" x14ac:dyDescent="0.25">
      <c r="A38" s="227" t="s">
        <v>10</v>
      </c>
      <c r="B38" s="227" t="s">
        <v>24</v>
      </c>
      <c r="C38" s="227" t="s">
        <v>41</v>
      </c>
      <c r="D38" s="227" t="s">
        <v>719</v>
      </c>
      <c r="E38" s="227"/>
    </row>
    <row r="39" spans="1:5" x14ac:dyDescent="0.25">
      <c r="A39" s="227" t="s">
        <v>10</v>
      </c>
      <c r="B39" s="227" t="s">
        <v>22</v>
      </c>
      <c r="C39" s="227" t="s">
        <v>39</v>
      </c>
      <c r="D39" s="227" t="s">
        <v>720</v>
      </c>
      <c r="E39" s="227"/>
    </row>
    <row r="40" spans="1:5" x14ac:dyDescent="0.25">
      <c r="A40" s="227" t="s">
        <v>10</v>
      </c>
      <c r="B40" s="227" t="s">
        <v>22</v>
      </c>
      <c r="C40" s="227" t="s">
        <v>40</v>
      </c>
      <c r="D40" s="227" t="s">
        <v>721</v>
      </c>
      <c r="E40" s="227"/>
    </row>
    <row r="41" spans="1:5" x14ac:dyDescent="0.25">
      <c r="A41" s="227" t="s">
        <v>10</v>
      </c>
      <c r="B41" s="227" t="s">
        <v>22</v>
      </c>
      <c r="C41" s="227" t="s">
        <v>41</v>
      </c>
      <c r="D41" s="227" t="s">
        <v>722</v>
      </c>
      <c r="E41" s="227"/>
    </row>
    <row r="42" spans="1:5" x14ac:dyDescent="0.25">
      <c r="A42" s="227" t="s">
        <v>10</v>
      </c>
      <c r="B42" s="227" t="s">
        <v>24</v>
      </c>
      <c r="C42" s="227" t="s">
        <v>42</v>
      </c>
      <c r="D42" s="227" t="s">
        <v>723</v>
      </c>
      <c r="E42" s="227"/>
    </row>
    <row r="43" spans="1:5" ht="15.75" thickBot="1" x14ac:dyDescent="0.3">
      <c r="A43" s="228" t="s">
        <v>10</v>
      </c>
      <c r="B43" s="228" t="s">
        <v>22</v>
      </c>
      <c r="C43" s="228" t="s">
        <v>42</v>
      </c>
      <c r="D43" s="228" t="s">
        <v>724</v>
      </c>
      <c r="E43" s="228"/>
    </row>
    <row r="44" spans="1:5" x14ac:dyDescent="0.25">
      <c r="A44" s="226" t="s">
        <v>11</v>
      </c>
      <c r="B44" s="226" t="s">
        <v>24</v>
      </c>
      <c r="C44" s="226" t="s">
        <v>39</v>
      </c>
      <c r="D44" s="226" t="s">
        <v>725</v>
      </c>
      <c r="E44" s="226"/>
    </row>
    <row r="45" spans="1:5" x14ac:dyDescent="0.25">
      <c r="A45" s="227" t="s">
        <v>11</v>
      </c>
      <c r="B45" s="227" t="s">
        <v>24</v>
      </c>
      <c r="C45" s="227" t="s">
        <v>40</v>
      </c>
      <c r="D45" s="227" t="s">
        <v>726</v>
      </c>
      <c r="E45" s="227"/>
    </row>
    <row r="46" spans="1:5" x14ac:dyDescent="0.25">
      <c r="A46" s="227" t="s">
        <v>11</v>
      </c>
      <c r="B46" s="227" t="s">
        <v>24</v>
      </c>
      <c r="C46" s="227" t="s">
        <v>41</v>
      </c>
      <c r="D46" s="227" t="s">
        <v>727</v>
      </c>
      <c r="E46" s="227"/>
    </row>
    <row r="47" spans="1:5" x14ac:dyDescent="0.25">
      <c r="A47" s="227" t="s">
        <v>11</v>
      </c>
      <c r="B47" s="227" t="s">
        <v>22</v>
      </c>
      <c r="C47" s="227" t="s">
        <v>39</v>
      </c>
      <c r="D47" s="227" t="s">
        <v>728</v>
      </c>
      <c r="E47" s="227"/>
    </row>
    <row r="48" spans="1:5" x14ac:dyDescent="0.25">
      <c r="A48" s="227" t="s">
        <v>11</v>
      </c>
      <c r="B48" s="227" t="s">
        <v>22</v>
      </c>
      <c r="C48" s="227" t="s">
        <v>40</v>
      </c>
      <c r="D48" s="227" t="s">
        <v>729</v>
      </c>
      <c r="E48" s="227"/>
    </row>
    <row r="49" spans="1:5" x14ac:dyDescent="0.25">
      <c r="A49" s="227" t="s">
        <v>11</v>
      </c>
      <c r="B49" s="227" t="s">
        <v>22</v>
      </c>
      <c r="C49" s="227" t="s">
        <v>41</v>
      </c>
      <c r="D49" s="227" t="s">
        <v>730</v>
      </c>
      <c r="E49" s="227"/>
    </row>
    <row r="50" spans="1:5" x14ac:dyDescent="0.25">
      <c r="A50" s="227" t="s">
        <v>11</v>
      </c>
      <c r="B50" s="227" t="s">
        <v>24</v>
      </c>
      <c r="C50" s="227" t="s">
        <v>42</v>
      </c>
      <c r="D50" s="227" t="s">
        <v>731</v>
      </c>
      <c r="E50" s="227"/>
    </row>
    <row r="51" spans="1:5" ht="15.75" thickBot="1" x14ac:dyDescent="0.3">
      <c r="A51" s="228" t="s">
        <v>11</v>
      </c>
      <c r="B51" s="228" t="s">
        <v>22</v>
      </c>
      <c r="C51" s="228" t="s">
        <v>42</v>
      </c>
      <c r="D51" s="228" t="s">
        <v>732</v>
      </c>
      <c r="E51" s="228"/>
    </row>
    <row r="52" spans="1:5" x14ac:dyDescent="0.25">
      <c r="A52" s="226" t="s">
        <v>12</v>
      </c>
      <c r="B52" s="226" t="s">
        <v>24</v>
      </c>
      <c r="C52" s="226" t="s">
        <v>39</v>
      </c>
      <c r="D52" s="226" t="s">
        <v>733</v>
      </c>
      <c r="E52" s="226" t="s">
        <v>698</v>
      </c>
    </row>
    <row r="53" spans="1:5" x14ac:dyDescent="0.25">
      <c r="A53" s="227" t="s">
        <v>12</v>
      </c>
      <c r="B53" s="227" t="s">
        <v>24</v>
      </c>
      <c r="C53" s="227" t="s">
        <v>40</v>
      </c>
      <c r="D53" s="227" t="s">
        <v>734</v>
      </c>
      <c r="E53" s="227" t="s">
        <v>698</v>
      </c>
    </row>
    <row r="54" spans="1:5" x14ac:dyDescent="0.25">
      <c r="A54" s="227" t="s">
        <v>12</v>
      </c>
      <c r="B54" s="227" t="s">
        <v>24</v>
      </c>
      <c r="C54" s="227" t="s">
        <v>41</v>
      </c>
      <c r="D54" s="227" t="s">
        <v>735</v>
      </c>
      <c r="E54" s="227" t="s">
        <v>698</v>
      </c>
    </row>
    <row r="55" spans="1:5" x14ac:dyDescent="0.25">
      <c r="A55" s="227" t="s">
        <v>12</v>
      </c>
      <c r="B55" s="227" t="s">
        <v>22</v>
      </c>
      <c r="C55" s="227" t="s">
        <v>39</v>
      </c>
      <c r="D55" s="227" t="s">
        <v>736</v>
      </c>
      <c r="E55" s="227" t="s">
        <v>698</v>
      </c>
    </row>
    <row r="56" spans="1:5" x14ac:dyDescent="0.25">
      <c r="A56" s="227" t="s">
        <v>12</v>
      </c>
      <c r="B56" s="227" t="s">
        <v>22</v>
      </c>
      <c r="C56" s="227" t="s">
        <v>40</v>
      </c>
      <c r="D56" s="227" t="s">
        <v>737</v>
      </c>
      <c r="E56" s="227" t="s">
        <v>698</v>
      </c>
    </row>
    <row r="57" spans="1:5" x14ac:dyDescent="0.25">
      <c r="A57" s="227" t="s">
        <v>12</v>
      </c>
      <c r="B57" s="227" t="s">
        <v>22</v>
      </c>
      <c r="C57" s="227" t="s">
        <v>41</v>
      </c>
      <c r="D57" s="227" t="s">
        <v>738</v>
      </c>
      <c r="E57" s="227" t="s">
        <v>698</v>
      </c>
    </row>
    <row r="58" spans="1:5" x14ac:dyDescent="0.25">
      <c r="A58" s="227" t="s">
        <v>12</v>
      </c>
      <c r="B58" s="227" t="s">
        <v>24</v>
      </c>
      <c r="C58" s="227" t="s">
        <v>42</v>
      </c>
      <c r="D58" s="227" t="s">
        <v>739</v>
      </c>
      <c r="E58" s="227" t="s">
        <v>698</v>
      </c>
    </row>
    <row r="59" spans="1:5" ht="15.75" thickBot="1" x14ac:dyDescent="0.3">
      <c r="A59" s="228" t="s">
        <v>12</v>
      </c>
      <c r="B59" s="228" t="s">
        <v>22</v>
      </c>
      <c r="C59" s="228" t="s">
        <v>42</v>
      </c>
      <c r="D59" s="228" t="s">
        <v>740</v>
      </c>
      <c r="E59" s="228" t="s">
        <v>698</v>
      </c>
    </row>
    <row r="60" spans="1:5" x14ac:dyDescent="0.25">
      <c r="A60" s="226" t="s">
        <v>13</v>
      </c>
      <c r="B60" s="226" t="s">
        <v>24</v>
      </c>
      <c r="C60" s="226" t="s">
        <v>39</v>
      </c>
      <c r="D60" s="226" t="s">
        <v>741</v>
      </c>
      <c r="E60" s="226"/>
    </row>
    <row r="61" spans="1:5" x14ac:dyDescent="0.25">
      <c r="A61" s="227" t="s">
        <v>13</v>
      </c>
      <c r="B61" s="227" t="s">
        <v>24</v>
      </c>
      <c r="C61" s="227" t="s">
        <v>40</v>
      </c>
      <c r="D61" s="227" t="s">
        <v>742</v>
      </c>
      <c r="E61" s="227"/>
    </row>
    <row r="62" spans="1:5" x14ac:dyDescent="0.25">
      <c r="A62" s="227" t="s">
        <v>13</v>
      </c>
      <c r="B62" s="227" t="s">
        <v>24</v>
      </c>
      <c r="C62" s="227" t="s">
        <v>41</v>
      </c>
      <c r="D62" s="227" t="s">
        <v>743</v>
      </c>
      <c r="E62" s="227"/>
    </row>
    <row r="63" spans="1:5" x14ac:dyDescent="0.25">
      <c r="A63" s="227" t="s">
        <v>13</v>
      </c>
      <c r="B63" s="227" t="s">
        <v>22</v>
      </c>
      <c r="C63" s="227" t="s">
        <v>39</v>
      </c>
      <c r="D63" s="227" t="s">
        <v>744</v>
      </c>
      <c r="E63" s="227"/>
    </row>
    <row r="64" spans="1:5" x14ac:dyDescent="0.25">
      <c r="A64" s="227" t="s">
        <v>13</v>
      </c>
      <c r="B64" s="227" t="s">
        <v>22</v>
      </c>
      <c r="C64" s="227" t="s">
        <v>40</v>
      </c>
      <c r="D64" s="227" t="s">
        <v>745</v>
      </c>
      <c r="E64" s="227"/>
    </row>
    <row r="65" spans="1:5" x14ac:dyDescent="0.25">
      <c r="A65" s="227" t="s">
        <v>13</v>
      </c>
      <c r="B65" s="227" t="s">
        <v>22</v>
      </c>
      <c r="C65" s="227" t="s">
        <v>41</v>
      </c>
      <c r="D65" s="227" t="s">
        <v>746</v>
      </c>
      <c r="E65" s="227"/>
    </row>
    <row r="66" spans="1:5" x14ac:dyDescent="0.25">
      <c r="A66" s="227" t="s">
        <v>13</v>
      </c>
      <c r="B66" s="227" t="s">
        <v>24</v>
      </c>
      <c r="C66" s="227" t="s">
        <v>42</v>
      </c>
      <c r="D66" s="227" t="s">
        <v>747</v>
      </c>
      <c r="E66" s="227"/>
    </row>
    <row r="67" spans="1:5" ht="15.75" thickBot="1" x14ac:dyDescent="0.3">
      <c r="A67" s="228" t="s">
        <v>13</v>
      </c>
      <c r="B67" s="228" t="s">
        <v>22</v>
      </c>
      <c r="C67" s="228" t="s">
        <v>42</v>
      </c>
      <c r="D67" s="228" t="s">
        <v>748</v>
      </c>
      <c r="E67" s="228"/>
    </row>
    <row r="68" spans="1:5" x14ac:dyDescent="0.25">
      <c r="A68" s="226" t="s">
        <v>15</v>
      </c>
      <c r="B68" s="226" t="s">
        <v>24</v>
      </c>
      <c r="C68" s="226" t="s">
        <v>39</v>
      </c>
      <c r="D68" s="226" t="s">
        <v>749</v>
      </c>
      <c r="E68" s="226"/>
    </row>
    <row r="69" spans="1:5" x14ac:dyDescent="0.25">
      <c r="A69" s="227" t="s">
        <v>15</v>
      </c>
      <c r="B69" s="227" t="s">
        <v>24</v>
      </c>
      <c r="C69" s="227" t="s">
        <v>40</v>
      </c>
      <c r="D69" s="227" t="s">
        <v>750</v>
      </c>
      <c r="E69" s="227"/>
    </row>
    <row r="70" spans="1:5" x14ac:dyDescent="0.25">
      <c r="A70" s="227" t="s">
        <v>15</v>
      </c>
      <c r="B70" s="227" t="s">
        <v>24</v>
      </c>
      <c r="C70" s="227" t="s">
        <v>41</v>
      </c>
      <c r="D70" s="227" t="s">
        <v>751</v>
      </c>
      <c r="E70" s="227"/>
    </row>
    <row r="71" spans="1:5" x14ac:dyDescent="0.25">
      <c r="A71" s="227" t="s">
        <v>15</v>
      </c>
      <c r="B71" s="227" t="s">
        <v>22</v>
      </c>
      <c r="C71" s="227" t="s">
        <v>39</v>
      </c>
      <c r="D71" s="227" t="s">
        <v>752</v>
      </c>
      <c r="E71" s="227"/>
    </row>
    <row r="72" spans="1:5" x14ac:dyDescent="0.25">
      <c r="A72" s="227" t="s">
        <v>15</v>
      </c>
      <c r="B72" s="227" t="s">
        <v>22</v>
      </c>
      <c r="C72" s="227" t="s">
        <v>40</v>
      </c>
      <c r="D72" s="227" t="s">
        <v>753</v>
      </c>
      <c r="E72" s="227"/>
    </row>
    <row r="73" spans="1:5" x14ac:dyDescent="0.25">
      <c r="A73" s="227" t="s">
        <v>15</v>
      </c>
      <c r="B73" s="227" t="s">
        <v>22</v>
      </c>
      <c r="C73" s="227" t="s">
        <v>41</v>
      </c>
      <c r="D73" s="227" t="s">
        <v>754</v>
      </c>
      <c r="E73" s="227"/>
    </row>
    <row r="74" spans="1:5" x14ac:dyDescent="0.25">
      <c r="A74" s="227" t="s">
        <v>15</v>
      </c>
      <c r="B74" s="227" t="s">
        <v>24</v>
      </c>
      <c r="C74" s="227" t="s">
        <v>42</v>
      </c>
      <c r="D74" s="227" t="s">
        <v>755</v>
      </c>
      <c r="E74" s="227"/>
    </row>
    <row r="75" spans="1:5" ht="15.75" thickBot="1" x14ac:dyDescent="0.3">
      <c r="A75" s="228" t="s">
        <v>15</v>
      </c>
      <c r="B75" s="228" t="s">
        <v>22</v>
      </c>
      <c r="C75" s="228" t="s">
        <v>42</v>
      </c>
      <c r="D75" s="228" t="s">
        <v>756</v>
      </c>
      <c r="E75" s="228"/>
    </row>
    <row r="76" spans="1:5" x14ac:dyDescent="0.25">
      <c r="A76" s="226" t="s">
        <v>16</v>
      </c>
      <c r="B76" s="226" t="s">
        <v>24</v>
      </c>
      <c r="C76" s="226" t="s">
        <v>42</v>
      </c>
      <c r="D76" s="226" t="s">
        <v>757</v>
      </c>
      <c r="E76" s="226"/>
    </row>
    <row r="77" spans="1:5" x14ac:dyDescent="0.25">
      <c r="A77" s="227" t="s">
        <v>17</v>
      </c>
      <c r="B77" s="227" t="s">
        <v>24</v>
      </c>
      <c r="C77" s="227" t="s">
        <v>43</v>
      </c>
      <c r="D77" s="227" t="s">
        <v>758</v>
      </c>
      <c r="E77" s="227"/>
    </row>
    <row r="78" spans="1:5" x14ac:dyDescent="0.25">
      <c r="A78" s="227" t="s">
        <v>17</v>
      </c>
      <c r="B78" s="227" t="s">
        <v>25</v>
      </c>
      <c r="C78" s="227" t="s">
        <v>43</v>
      </c>
      <c r="D78" s="227" t="s">
        <v>759</v>
      </c>
      <c r="E78" s="227"/>
    </row>
    <row r="79" spans="1:5" x14ac:dyDescent="0.25">
      <c r="A79" s="227" t="s">
        <v>16</v>
      </c>
      <c r="B79" s="227" t="s">
        <v>22</v>
      </c>
      <c r="C79" s="227" t="s">
        <v>42</v>
      </c>
      <c r="D79" s="227" t="s">
        <v>760</v>
      </c>
      <c r="E79" s="227"/>
    </row>
    <row r="80" spans="1:5" x14ac:dyDescent="0.25">
      <c r="A80" s="227" t="s">
        <v>17</v>
      </c>
      <c r="B80" s="227" t="s">
        <v>22</v>
      </c>
      <c r="C80" s="227" t="s">
        <v>43</v>
      </c>
      <c r="D80" s="227" t="s">
        <v>761</v>
      </c>
      <c r="E80" s="227"/>
    </row>
    <row r="81" spans="1:5" x14ac:dyDescent="0.25">
      <c r="A81" s="227" t="s">
        <v>17</v>
      </c>
      <c r="B81" s="227" t="s">
        <v>26</v>
      </c>
      <c r="C81" s="227" t="s">
        <v>43</v>
      </c>
      <c r="D81" s="227" t="s">
        <v>759</v>
      </c>
      <c r="E81" s="227"/>
    </row>
  </sheetData>
  <phoneticPr fontId="14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58F66-2CF5-43B5-8CF4-67B639AA3AF3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5afe973b-51a9-4481-a0e9-722d8c2bfa7e"/>
    <ds:schemaRef ds:uri="http://purl.org/dc/terms/"/>
    <ds:schemaRef ds:uri="http://www.w3.org/XML/1998/namespace"/>
    <ds:schemaRef ds:uri="9372a3dc-d5a9-4bbd-bffc-adc5dce0e006"/>
  </ds:schemaRefs>
</ds:datastoreItem>
</file>

<file path=customXml/itemProps2.xml><?xml version="1.0" encoding="utf-8"?>
<ds:datastoreItem xmlns:ds="http://schemas.openxmlformats.org/officeDocument/2006/customXml" ds:itemID="{905B8432-405D-4D58-A048-20158C7F2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0A6079-E23D-4842-B7BB-7605CB7349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rok 2024</vt:lpstr>
      <vt:lpstr>datové rozhraní</vt:lpstr>
    </vt:vector>
  </TitlesOfParts>
  <Manager/>
  <Company>MZCR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Bartůňková Markéta Ing.</dc:creator>
  <cp:keywords/>
  <dc:description/>
  <cp:lastModifiedBy>Bálint Kateřina Bc.</cp:lastModifiedBy>
  <cp:revision/>
  <dcterms:created xsi:type="dcterms:W3CDTF">2026-01-09T20:50:15Z</dcterms:created>
  <dcterms:modified xsi:type="dcterms:W3CDTF">2026-04-09T13:39:50Z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